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oriya-atsushi\Desktop\"/>
    </mc:Choice>
  </mc:AlternateContent>
  <xr:revisionPtr revIDLastSave="0" documentId="13_ncr:1_{89F44B40-4FA7-4BA5-B86B-6DD6D62FD608}" xr6:coauthVersionLast="47" xr6:coauthVersionMax="47" xr10:uidLastSave="{00000000-0000-0000-0000-000000000000}"/>
  <bookViews>
    <workbookView xWindow="-120" yWindow="-120" windowWidth="20730" windowHeight="11760" activeTab="1" xr2:uid="{DF9DAE8E-5E83-45B7-BFC2-E5F461A8EA36}"/>
  </bookViews>
  <sheets>
    <sheet name="計画表記載例" sheetId="4" r:id="rId1"/>
    <sheet name="計画表" sheetId="1" r:id="rId2"/>
    <sheet name="報告書記載例" sheetId="5" r:id="rId3"/>
    <sheet name="報告書" sheetId="2" r:id="rId4"/>
    <sheet name="実績集計用（非表示）" sheetId="3" state="hidden" r:id="rId5"/>
  </sheets>
  <definedNames>
    <definedName name="_xlnm.Print_Area" localSheetId="1">計画表!$A$1:$AB$57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2" i="4" l="1"/>
  <c r="X42" i="4"/>
  <c r="P42" i="4"/>
  <c r="T35" i="1"/>
  <c r="T41" i="4"/>
  <c r="T40" i="4"/>
  <c r="T39" i="4"/>
  <c r="T38" i="4"/>
  <c r="T37" i="4"/>
  <c r="T36" i="4"/>
  <c r="T34" i="4"/>
  <c r="T33" i="4"/>
  <c r="T32" i="4"/>
  <c r="T31" i="4"/>
  <c r="T30" i="4"/>
  <c r="T29" i="4"/>
  <c r="T28" i="4"/>
  <c r="T27" i="4"/>
  <c r="P27" i="4"/>
  <c r="P28" i="4"/>
  <c r="P29" i="4"/>
  <c r="P30" i="4"/>
  <c r="P31" i="4"/>
  <c r="P32" i="4"/>
  <c r="X32" i="4" s="1"/>
  <c r="P33" i="4"/>
  <c r="P34" i="4"/>
  <c r="P35" i="4"/>
  <c r="X35" i="4" s="1"/>
  <c r="P36" i="4"/>
  <c r="P37" i="4"/>
  <c r="X37" i="4" s="1"/>
  <c r="P38" i="4"/>
  <c r="X38" i="4" s="1"/>
  <c r="P39" i="4"/>
  <c r="P40" i="4"/>
  <c r="X40" i="4" s="1"/>
  <c r="P41" i="4"/>
  <c r="X41" i="4" s="1"/>
  <c r="T27" i="1"/>
  <c r="T41" i="1"/>
  <c r="T40" i="1"/>
  <c r="T39" i="1"/>
  <c r="T38" i="1"/>
  <c r="T37" i="1"/>
  <c r="T36" i="1"/>
  <c r="T34" i="1"/>
  <c r="T33" i="1"/>
  <c r="T32" i="1"/>
  <c r="T31" i="1"/>
  <c r="T30" i="1"/>
  <c r="T29" i="1"/>
  <c r="T28" i="1"/>
  <c r="V17" i="4"/>
  <c r="R18" i="4" s="1"/>
  <c r="R20" i="4"/>
  <c r="R19" i="4"/>
  <c r="P34" i="1"/>
  <c r="P41" i="1"/>
  <c r="P40" i="1"/>
  <c r="P39" i="1"/>
  <c r="P38" i="1"/>
  <c r="P37" i="1"/>
  <c r="P36" i="1"/>
  <c r="X36" i="4" l="1"/>
  <c r="X30" i="4"/>
  <c r="X39" i="4"/>
  <c r="X34" i="4"/>
  <c r="X28" i="4"/>
  <c r="X31" i="4"/>
  <c r="X29" i="4"/>
  <c r="X33" i="4"/>
  <c r="X27" i="4"/>
  <c r="X34" i="1"/>
  <c r="X41" i="1"/>
  <c r="X37" i="1"/>
  <c r="X36" i="1"/>
  <c r="X40" i="1"/>
  <c r="X38" i="1"/>
  <c r="X39" i="1"/>
  <c r="X12" i="5"/>
  <c r="U12" i="5"/>
  <c r="S12" i="5"/>
  <c r="L12" i="5"/>
  <c r="I12" i="5"/>
  <c r="G12" i="5"/>
  <c r="X11" i="5"/>
  <c r="U11" i="5"/>
  <c r="S11" i="5"/>
  <c r="L11" i="5"/>
  <c r="I11" i="5"/>
  <c r="G11" i="5"/>
  <c r="D10" i="5"/>
  <c r="D9" i="5"/>
  <c r="J8" i="5"/>
  <c r="H8" i="5"/>
  <c r="D8" i="5"/>
  <c r="Q7" i="5"/>
  <c r="D7" i="5"/>
  <c r="Q6" i="5"/>
  <c r="D6" i="5"/>
  <c r="V18" i="5"/>
  <c r="S18" i="5"/>
  <c r="P18" i="5"/>
  <c r="M18" i="5"/>
  <c r="J18" i="5"/>
  <c r="G18" i="5"/>
  <c r="D18" i="5"/>
  <c r="Y17" i="5"/>
  <c r="Y16" i="5"/>
  <c r="Y18" i="5" s="1"/>
  <c r="Y21" i="4"/>
  <c r="Z21" i="4" s="1"/>
  <c r="R21" i="4"/>
  <c r="Z20" i="4"/>
  <c r="Z19" i="4"/>
  <c r="Z18" i="4"/>
  <c r="Z17" i="4"/>
  <c r="C3" i="3"/>
  <c r="D18" i="2"/>
  <c r="G18" i="2"/>
  <c r="J18" i="2"/>
  <c r="M18" i="2"/>
  <c r="P18" i="2"/>
  <c r="S18" i="2"/>
  <c r="V18" i="2"/>
  <c r="Y18" i="2"/>
  <c r="Y17" i="2"/>
  <c r="Y16" i="2"/>
  <c r="X12" i="2"/>
  <c r="W3" i="3" s="1"/>
  <c r="X11" i="2"/>
  <c r="M3" i="3" s="1"/>
  <c r="U12" i="2"/>
  <c r="V3" i="3" s="1"/>
  <c r="U11" i="2"/>
  <c r="L3" i="3" s="1"/>
  <c r="S12" i="2"/>
  <c r="T3" i="3" s="1"/>
  <c r="S11" i="2"/>
  <c r="J3" i="3" s="1"/>
  <c r="L12" i="2"/>
  <c r="R3" i="3" s="1"/>
  <c r="L11" i="2"/>
  <c r="H3" i="3" s="1"/>
  <c r="I12" i="2"/>
  <c r="Q3" i="3" s="1"/>
  <c r="I11" i="2"/>
  <c r="G3" i="3" s="1"/>
  <c r="G12" i="2"/>
  <c r="O3" i="3" s="1"/>
  <c r="G11" i="2"/>
  <c r="E3" i="3" s="1"/>
  <c r="D10" i="2"/>
  <c r="T42" i="1"/>
  <c r="P35" i="1"/>
  <c r="X35" i="1" s="1"/>
  <c r="P33" i="1"/>
  <c r="P32" i="1"/>
  <c r="P31" i="1"/>
  <c r="P30" i="1"/>
  <c r="P29" i="1"/>
  <c r="P28" i="1"/>
  <c r="P27" i="1"/>
  <c r="D9" i="2"/>
  <c r="J8" i="2"/>
  <c r="H8" i="2"/>
  <c r="D8" i="2"/>
  <c r="Q7" i="2"/>
  <c r="D7" i="2"/>
  <c r="Q6" i="2"/>
  <c r="D6" i="2"/>
  <c r="B3" i="3" s="1"/>
  <c r="Y21" i="1"/>
  <c r="Z21" i="1" s="1"/>
  <c r="Y20" i="1"/>
  <c r="Z20" i="1" s="1"/>
  <c r="Y19" i="1"/>
  <c r="Z19" i="1" s="1"/>
  <c r="Y17" i="1"/>
  <c r="Z17" i="1" s="1"/>
  <c r="R18" i="1"/>
  <c r="Y18" i="1" s="1"/>
  <c r="R21" i="1"/>
  <c r="R20" i="1"/>
  <c r="R19" i="1"/>
  <c r="P42" i="1" l="1"/>
  <c r="X29" i="1"/>
  <c r="X30" i="1"/>
  <c r="X31" i="1"/>
  <c r="X32" i="1"/>
  <c r="X33" i="1"/>
  <c r="X28" i="1"/>
  <c r="X27" i="1"/>
  <c r="Z18" i="1"/>
  <c r="X42" i="1" l="1"/>
</calcChain>
</file>

<file path=xl/sharedStrings.xml><?xml version="1.0" encoding="utf-8"?>
<sst xmlns="http://schemas.openxmlformats.org/spreadsheetml/2006/main" count="514" uniqueCount="127">
  <si>
    <t>ＪＡ→ＪＡ都道府県中央会→ＪＡ全中　くらし・高齢者対策課（kourei.s@zenchu-ja.or.jp）</t>
    <rPh sb="5" eb="9">
      <t>トドウフケン</t>
    </rPh>
    <rPh sb="9" eb="12">
      <t>チュウオウカイ</t>
    </rPh>
    <rPh sb="15" eb="17">
      <t>ゼンチュウ</t>
    </rPh>
    <rPh sb="22" eb="25">
      <t>コウレイシャ</t>
    </rPh>
    <rPh sb="25" eb="28">
      <t>タイサクカ</t>
    </rPh>
    <phoneticPr fontId="1"/>
  </si>
  <si>
    <t>「認知症サポーター養成講座」開催計画表</t>
    <rPh sb="1" eb="3">
      <t>ニンチ</t>
    </rPh>
    <rPh sb="3" eb="4">
      <t>ショウ</t>
    </rPh>
    <rPh sb="9" eb="11">
      <t>ヨウセイ</t>
    </rPh>
    <rPh sb="11" eb="13">
      <t>コウザ</t>
    </rPh>
    <rPh sb="14" eb="16">
      <t>カイサイ</t>
    </rPh>
    <rPh sb="16" eb="18">
      <t>ケイカク</t>
    </rPh>
    <rPh sb="18" eb="19">
      <t>ヒョウ</t>
    </rPh>
    <phoneticPr fontId="1"/>
  </si>
  <si>
    <t>受付番号：</t>
    <phoneticPr fontId="2"/>
  </si>
  <si>
    <t>提出日</t>
    <rPh sb="0" eb="2">
      <t>テイシュツ</t>
    </rPh>
    <rPh sb="2" eb="3">
      <t>ビ</t>
    </rPh>
    <phoneticPr fontId="1"/>
  </si>
  <si>
    <t>年</t>
    <rPh sb="0" eb="1">
      <t>ネン</t>
    </rPh>
    <phoneticPr fontId="2"/>
  </si>
  <si>
    <t>月</t>
    <rPh sb="0" eb="1">
      <t>ツキ</t>
    </rPh>
    <phoneticPr fontId="2"/>
  </si>
  <si>
    <t>日</t>
    <rPh sb="0" eb="1">
      <t>ヒ</t>
    </rPh>
    <phoneticPr fontId="2"/>
  </si>
  <si>
    <t>開催組織名</t>
    <rPh sb="0" eb="2">
      <t>カイサイ</t>
    </rPh>
    <rPh sb="2" eb="5">
      <t>ソシキメイ</t>
    </rPh>
    <phoneticPr fontId="1"/>
  </si>
  <si>
    <t>事務局担当者名</t>
    <rPh sb="0" eb="3">
      <t>ジムキョク</t>
    </rPh>
    <rPh sb="3" eb="6">
      <t>タントウシャ</t>
    </rPh>
    <rPh sb="6" eb="7">
      <t>メイ</t>
    </rPh>
    <phoneticPr fontId="1"/>
  </si>
  <si>
    <t>開催予定日</t>
    <rPh sb="0" eb="2">
      <t>カイサイ</t>
    </rPh>
    <rPh sb="2" eb="5">
      <t>ヨテイビ</t>
    </rPh>
    <phoneticPr fontId="1"/>
  </si>
  <si>
    <t>受講対象者</t>
    <rPh sb="0" eb="2">
      <t>ジュコウ</t>
    </rPh>
    <rPh sb="2" eb="4">
      <t>タイショウ</t>
    </rPh>
    <rPh sb="4" eb="5">
      <t>モノ</t>
    </rPh>
    <phoneticPr fontId="1"/>
  </si>
  <si>
    <t>受講予定者数</t>
    <rPh sb="0" eb="2">
      <t>ジュコウ</t>
    </rPh>
    <rPh sb="2" eb="5">
      <t>ヨテイシャ</t>
    </rPh>
    <rPh sb="5" eb="6">
      <t>スウ</t>
    </rPh>
    <phoneticPr fontId="1"/>
  </si>
  <si>
    <t>受講者所属自治体</t>
    <rPh sb="0" eb="3">
      <t>ジュコウシャ</t>
    </rPh>
    <rPh sb="3" eb="5">
      <t>ショゾク</t>
    </rPh>
    <rPh sb="5" eb="8">
      <t>ジチタイ</t>
    </rPh>
    <phoneticPr fontId="1"/>
  </si>
  <si>
    <t>担当メイト番号
と氏名</t>
    <rPh sb="0" eb="2">
      <t>タントウ</t>
    </rPh>
    <rPh sb="5" eb="7">
      <t>バンゴウ</t>
    </rPh>
    <rPh sb="9" eb="11">
      <t>シメイ</t>
    </rPh>
    <phoneticPr fontId="1"/>
  </si>
  <si>
    <t>ＪＡ全中-</t>
    <phoneticPr fontId="2"/>
  </si>
  <si>
    <t>-</t>
    <phoneticPr fontId="2"/>
  </si>
  <si>
    <t>名</t>
    <rPh sb="0" eb="1">
      <t>メイ</t>
    </rPh>
    <phoneticPr fontId="2"/>
  </si>
  <si>
    <t>氏名：</t>
    <rPh sb="0" eb="2">
      <t>シメイ</t>
    </rPh>
    <phoneticPr fontId="2"/>
  </si>
  <si>
    <t>講座内容と時間配分</t>
    <rPh sb="0" eb="2">
      <t>コウザ</t>
    </rPh>
    <rPh sb="2" eb="4">
      <t>ナイヨウ</t>
    </rPh>
    <rPh sb="5" eb="7">
      <t>ジカン</t>
    </rPh>
    <rPh sb="7" eb="9">
      <t>ハイブン</t>
    </rPh>
    <phoneticPr fontId="1"/>
  </si>
  <si>
    <t>教材等申込書</t>
    <rPh sb="0" eb="2">
      <t>キョウザイ</t>
    </rPh>
    <rPh sb="2" eb="3">
      <t>トウ</t>
    </rPh>
    <rPh sb="3" eb="6">
      <t>モウシコミショ</t>
    </rPh>
    <phoneticPr fontId="2"/>
  </si>
  <si>
    <t>送付先</t>
    <rPh sb="0" eb="2">
      <t>ソウフ</t>
    </rPh>
    <rPh sb="2" eb="3">
      <t>サキ</t>
    </rPh>
    <phoneticPr fontId="1"/>
  </si>
  <si>
    <t>送付先住所</t>
    <rPh sb="0" eb="2">
      <t>ソウフ</t>
    </rPh>
    <rPh sb="2" eb="3">
      <t>サキ</t>
    </rPh>
    <rPh sb="3" eb="5">
      <t>ジュウショ</t>
    </rPh>
    <phoneticPr fontId="1"/>
  </si>
  <si>
    <t>送付先ＴＥＬ</t>
    <rPh sb="0" eb="2">
      <t>ソウフ</t>
    </rPh>
    <rPh sb="2" eb="3">
      <t>サキ</t>
    </rPh>
    <phoneticPr fontId="1"/>
  </si>
  <si>
    <t>請求先住所</t>
    <rPh sb="0" eb="2">
      <t>セイキュウ</t>
    </rPh>
    <rPh sb="2" eb="3">
      <t>サキ</t>
    </rPh>
    <rPh sb="3" eb="5">
      <t>ジュウショ</t>
    </rPh>
    <phoneticPr fontId="1"/>
  </si>
  <si>
    <t>請求先ＴＥＬ</t>
    <rPh sb="0" eb="2">
      <t>セイキュウ</t>
    </rPh>
    <rPh sb="2" eb="3">
      <t>サキ</t>
    </rPh>
    <phoneticPr fontId="1"/>
  </si>
  <si>
    <t>オレンジリングＳサイズ（内径55ミリ）</t>
  </si>
  <si>
    <t>オレンジリングＭサイズ（内径65ミリ）</t>
  </si>
  <si>
    <t>オレンジリングＬサイズ（内径75ミリ）</t>
  </si>
  <si>
    <t>スペシャルリングＭサイズ</t>
  </si>
  <si>
    <t>オレンジバッジ</t>
  </si>
  <si>
    <t>ピンバッチ（ロバ）</t>
  </si>
  <si>
    <t>部署名</t>
    <rPh sb="0" eb="2">
      <t>ブショ</t>
    </rPh>
    <rPh sb="2" eb="3">
      <t>メイ</t>
    </rPh>
    <phoneticPr fontId="1"/>
  </si>
  <si>
    <t>ＴＥＬ</t>
  </si>
  <si>
    <t>※開催日の2週間以内に報告書を提出してください。</t>
    <rPh sb="1" eb="4">
      <t>カイサイビ</t>
    </rPh>
    <rPh sb="6" eb="8">
      <t>シュウカン</t>
    </rPh>
    <rPh sb="8" eb="10">
      <t>イナイ</t>
    </rPh>
    <rPh sb="11" eb="14">
      <t>ホウコクショ</t>
    </rPh>
    <rPh sb="15" eb="17">
      <t>テイシュツ</t>
    </rPh>
    <phoneticPr fontId="2"/>
  </si>
  <si>
    <t>開始時刻</t>
    <rPh sb="0" eb="2">
      <t>カイシ</t>
    </rPh>
    <rPh sb="2" eb="4">
      <t>ジコク</t>
    </rPh>
    <phoneticPr fontId="2"/>
  </si>
  <si>
    <t>～</t>
    <phoneticPr fontId="2"/>
  </si>
  <si>
    <t>終了時刻</t>
    <rPh sb="0" eb="2">
      <t>シュウリョウ</t>
    </rPh>
    <rPh sb="2" eb="4">
      <t>ジコク</t>
    </rPh>
    <phoneticPr fontId="2"/>
  </si>
  <si>
    <t>所要時間</t>
    <rPh sb="0" eb="2">
      <t>ショヨウ</t>
    </rPh>
    <rPh sb="2" eb="4">
      <t>ジカン</t>
    </rPh>
    <phoneticPr fontId="2"/>
  </si>
  <si>
    <t>分</t>
    <rPh sb="0" eb="1">
      <t>フン</t>
    </rPh>
    <phoneticPr fontId="2"/>
  </si>
  <si>
    <t>※時刻は13:00のような記載</t>
    <rPh sb="1" eb="3">
      <t>ジコク</t>
    </rPh>
    <rPh sb="13" eb="15">
      <t>キサイ</t>
    </rPh>
    <phoneticPr fontId="2"/>
  </si>
  <si>
    <t>使用教材（使用するものは○を選択）</t>
    <rPh sb="0" eb="2">
      <t>シヨウ</t>
    </rPh>
    <rPh sb="2" eb="4">
      <t>キョウザイ</t>
    </rPh>
    <rPh sb="5" eb="7">
      <t>シヨウ</t>
    </rPh>
    <rPh sb="14" eb="16">
      <t>センタク</t>
    </rPh>
    <phoneticPr fontId="1"/>
  </si>
  <si>
    <t>内　　容</t>
    <rPh sb="0" eb="1">
      <t>ウチ</t>
    </rPh>
    <rPh sb="3" eb="4">
      <t>カタチ</t>
    </rPh>
    <phoneticPr fontId="1"/>
  </si>
  <si>
    <t>標準教材（冊子）</t>
    <rPh sb="0" eb="2">
      <t>ヒョウジュン</t>
    </rPh>
    <rPh sb="2" eb="4">
      <t>キョウザイ</t>
    </rPh>
    <rPh sb="5" eb="7">
      <t>サッシ</t>
    </rPh>
    <phoneticPr fontId="2"/>
  </si>
  <si>
    <t>配布資料（独自）</t>
    <rPh sb="0" eb="2">
      <t>ハイフ</t>
    </rPh>
    <rPh sb="2" eb="4">
      <t>シリョウ</t>
    </rPh>
    <rPh sb="5" eb="7">
      <t>ドクジ</t>
    </rPh>
    <phoneticPr fontId="2"/>
  </si>
  <si>
    <t>単価</t>
    <rPh sb="0" eb="2">
      <t>タンカ</t>
    </rPh>
    <phoneticPr fontId="2"/>
  </si>
  <si>
    <t>申込数量</t>
    <rPh sb="0" eb="2">
      <t>モウシコミ</t>
    </rPh>
    <rPh sb="2" eb="4">
      <t>スウリョウ</t>
    </rPh>
    <phoneticPr fontId="2"/>
  </si>
  <si>
    <t>価格</t>
    <rPh sb="0" eb="2">
      <t>カカク</t>
    </rPh>
    <phoneticPr fontId="2"/>
  </si>
  <si>
    <t>送料</t>
    <rPh sb="0" eb="2">
      <t>ソウリョウ</t>
    </rPh>
    <phoneticPr fontId="2"/>
  </si>
  <si>
    <t>合計金額</t>
    <rPh sb="0" eb="2">
      <t>ゴウケイ</t>
    </rPh>
    <rPh sb="2" eb="4">
      <t>キンガク</t>
    </rPh>
    <phoneticPr fontId="2"/>
  </si>
  <si>
    <t>冊</t>
    <rPh sb="0" eb="1">
      <t>サツ</t>
    </rPh>
    <phoneticPr fontId="2"/>
  </si>
  <si>
    <t>品　名</t>
    <rPh sb="0" eb="1">
      <t>ヒン</t>
    </rPh>
    <rPh sb="2" eb="3">
      <t>メイ</t>
    </rPh>
    <phoneticPr fontId="1"/>
  </si>
  <si>
    <t>個</t>
    <rPh sb="0" eb="1">
      <t>コ</t>
    </rPh>
    <phoneticPr fontId="2"/>
  </si>
  <si>
    <t>枚</t>
    <rPh sb="0" eb="1">
      <t>マイ</t>
    </rPh>
    <phoneticPr fontId="2"/>
  </si>
  <si>
    <t>円</t>
    <rPh sb="0" eb="1">
      <t>エン</t>
    </rPh>
    <phoneticPr fontId="2"/>
  </si>
  <si>
    <t>送付先名称
（担当者名まで記入）</t>
    <rPh sb="0" eb="2">
      <t>ソウフ</t>
    </rPh>
    <rPh sb="2" eb="3">
      <t>サキ</t>
    </rPh>
    <rPh sb="3" eb="5">
      <t>メイショウ</t>
    </rPh>
    <rPh sb="7" eb="10">
      <t>タントウシャ</t>
    </rPh>
    <rPh sb="10" eb="11">
      <t>メイ</t>
    </rPh>
    <rPh sb="13" eb="15">
      <t>キニュウ</t>
    </rPh>
    <phoneticPr fontId="1"/>
  </si>
  <si>
    <t>請求先名称
（担当者名まで記入）</t>
    <rPh sb="0" eb="2">
      <t>セイキュウ</t>
    </rPh>
    <rPh sb="2" eb="3">
      <t>サキ</t>
    </rPh>
    <rPh sb="3" eb="5">
      <t>メイショウ</t>
    </rPh>
    <rPh sb="7" eb="10">
      <t>タントウシャ</t>
    </rPh>
    <rPh sb="10" eb="11">
      <t>メイ</t>
    </rPh>
    <rPh sb="13" eb="15">
      <t>キニュウ</t>
    </rPh>
    <phoneticPr fontId="1"/>
  </si>
  <si>
    <t>「認知症サポーター養成講座」開催報告書</t>
    <rPh sb="1" eb="3">
      <t>ニンチ</t>
    </rPh>
    <rPh sb="3" eb="4">
      <t>ショウ</t>
    </rPh>
    <rPh sb="9" eb="11">
      <t>ヨウセイ</t>
    </rPh>
    <rPh sb="11" eb="13">
      <t>コウザ</t>
    </rPh>
    <rPh sb="14" eb="16">
      <t>カイサイ</t>
    </rPh>
    <rPh sb="16" eb="19">
      <t>ホウコクショ</t>
    </rPh>
    <phoneticPr fontId="1"/>
  </si>
  <si>
    <t>開催日</t>
    <rPh sb="0" eb="2">
      <t>カイサイ</t>
    </rPh>
    <phoneticPr fontId="1"/>
  </si>
  <si>
    <t>-</t>
    <phoneticPr fontId="2"/>
  </si>
  <si>
    <t>注意事項</t>
    <rPh sb="0" eb="2">
      <t>チュウイ</t>
    </rPh>
    <rPh sb="2" eb="4">
      <t>ジコウ</t>
    </rPh>
    <phoneticPr fontId="8"/>
  </si>
  <si>
    <t>1．本表は開催１か月前までにＪＡ都道府県中央会等を通じＪＡ全中へ提出してください。</t>
    <rPh sb="2" eb="3">
      <t>ホン</t>
    </rPh>
    <rPh sb="3" eb="4">
      <t>ヒョウ</t>
    </rPh>
    <rPh sb="5" eb="7">
      <t>カイサイ</t>
    </rPh>
    <rPh sb="9" eb="10">
      <t>ゲツ</t>
    </rPh>
    <rPh sb="10" eb="11">
      <t>マエ</t>
    </rPh>
    <rPh sb="16" eb="20">
      <t>トドウフケン</t>
    </rPh>
    <rPh sb="20" eb="23">
      <t>チュウオウカイ</t>
    </rPh>
    <rPh sb="23" eb="24">
      <t>トウ</t>
    </rPh>
    <rPh sb="25" eb="26">
      <t>ツウ</t>
    </rPh>
    <rPh sb="29" eb="31">
      <t>ゼンチュウ</t>
    </rPh>
    <rPh sb="32" eb="34">
      <t>テイシュツ</t>
    </rPh>
    <phoneticPr fontId="8"/>
  </si>
  <si>
    <t>2．養成講座の基準にあわない計画の場合、修正のうえ、再提出いただくことがあります。</t>
    <rPh sb="2" eb="6">
      <t>ヨウセイコウザ</t>
    </rPh>
    <rPh sb="7" eb="9">
      <t>キジュン</t>
    </rPh>
    <rPh sb="14" eb="16">
      <t>ケイカク</t>
    </rPh>
    <rPh sb="17" eb="19">
      <t>バアイ</t>
    </rPh>
    <rPh sb="20" eb="22">
      <t>シュウセイ</t>
    </rPh>
    <rPh sb="26" eb="29">
      <t>サイテイシュツ</t>
    </rPh>
    <phoneticPr fontId="2"/>
  </si>
  <si>
    <r>
      <t xml:space="preserve">請求先
</t>
    </r>
    <r>
      <rPr>
        <sz val="6"/>
        <color theme="1"/>
        <rFont val="BIZ UDゴシック"/>
        <family val="3"/>
        <charset val="128"/>
      </rPr>
      <t>（</t>
    </r>
    <r>
      <rPr>
        <sz val="6"/>
        <color indexed="8"/>
        <rFont val="BIZ UDゴシック"/>
        <family val="3"/>
        <charset val="128"/>
      </rPr>
      <t>送付先と異なる場合のみ記入</t>
    </r>
    <r>
      <rPr>
        <sz val="6"/>
        <color theme="1"/>
        <rFont val="BIZ UDゴシック"/>
        <family val="3"/>
        <charset val="128"/>
      </rPr>
      <t>）</t>
    </r>
    <rPh sb="0" eb="2">
      <t>セイキュウ</t>
    </rPh>
    <rPh sb="2" eb="3">
      <t>サキ</t>
    </rPh>
    <rPh sb="5" eb="7">
      <t>ソウフ</t>
    </rPh>
    <rPh sb="7" eb="8">
      <t>サキ</t>
    </rPh>
    <rPh sb="9" eb="10">
      <t>コト</t>
    </rPh>
    <rPh sb="12" eb="14">
      <t>バアイ</t>
    </rPh>
    <rPh sb="16" eb="18">
      <t>キニュウ</t>
    </rPh>
    <phoneticPr fontId="1"/>
  </si>
  <si>
    <t>サポーター養成人数</t>
    <rPh sb="5" eb="7">
      <t>ヨウセイ</t>
    </rPh>
    <rPh sb="7" eb="9">
      <t>ニンズウ</t>
    </rPh>
    <phoneticPr fontId="1"/>
  </si>
  <si>
    <t>合計</t>
    <rPh sb="0" eb="2">
      <t>ゴウケイ</t>
    </rPh>
    <phoneticPr fontId="2"/>
  </si>
  <si>
    <t>女　性</t>
    <rPh sb="0" eb="1">
      <t>オンナ</t>
    </rPh>
    <rPh sb="2" eb="3">
      <t>セイ</t>
    </rPh>
    <phoneticPr fontId="2"/>
  </si>
  <si>
    <t>男　性</t>
    <rPh sb="0" eb="1">
      <t>オトコ</t>
    </rPh>
    <rPh sb="2" eb="3">
      <t>セイ</t>
    </rPh>
    <phoneticPr fontId="2"/>
  </si>
  <si>
    <t>合　計</t>
    <rPh sb="0" eb="1">
      <t>ア</t>
    </rPh>
    <rPh sb="2" eb="3">
      <t>ケイ</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</si>
  <si>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</si>
  <si>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</si>
  <si>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</si>
  <si>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</si>
  <si>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</si>
  <si>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</si>
  <si>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70代以上</t>
    <rPh sb="2" eb="3">
      <t>ダイ</t>
    </rPh>
    <rPh sb="3" eb="5">
      <t>イジョウ</t>
    </rPh>
    <phoneticPr fontId="2"/>
  </si>
  <si>
    <t>人</t>
    <rPh sb="0" eb="1">
      <t>ニン</t>
    </rPh>
    <phoneticPr fontId="2"/>
  </si>
  <si>
    <t>講座に関するコメント・備考</t>
    <rPh sb="0" eb="2">
      <t>コウザ</t>
    </rPh>
    <rPh sb="3" eb="4">
      <t>カン</t>
    </rPh>
    <rPh sb="11" eb="13">
      <t>ビコウ</t>
    </rPh>
    <phoneticPr fontId="1"/>
  </si>
  <si>
    <t>集約用</t>
    <rPh sb="0" eb="3">
      <t>シュウヤクヨウ</t>
    </rPh>
    <phoneticPr fontId="2"/>
  </si>
  <si>
    <t>開催団体</t>
    <rPh sb="0" eb="4">
      <t>カイサイダンタイ</t>
    </rPh>
    <phoneticPr fontId="2"/>
  </si>
  <si>
    <t>養成人数</t>
    <rPh sb="0" eb="2">
      <t>ヨウセイ</t>
    </rPh>
    <rPh sb="2" eb="4">
      <t>ニンズウ</t>
    </rPh>
    <phoneticPr fontId="2"/>
  </si>
  <si>
    <t>メイト情報１</t>
    <rPh sb="3" eb="5">
      <t>ジョウホウ</t>
    </rPh>
    <phoneticPr fontId="2"/>
  </si>
  <si>
    <t>JA全中-</t>
    <rPh sb="2" eb="4">
      <t>ゼンチュウ</t>
    </rPh>
    <phoneticPr fontId="2"/>
  </si>
  <si>
    <t>メイト情報２</t>
    <rPh sb="3" eb="5">
      <t>ジョウホウ</t>
    </rPh>
    <phoneticPr fontId="2"/>
  </si>
  <si>
    <t>メイト情報３</t>
    <rPh sb="3" eb="5">
      <t>ジョウホウ</t>
    </rPh>
    <phoneticPr fontId="2"/>
  </si>
  <si>
    <t>メイト情報４</t>
    <rPh sb="3" eb="5">
      <t>ジョウホウ</t>
    </rPh>
    <phoneticPr fontId="2"/>
  </si>
  <si>
    <t>○</t>
  </si>
  <si>
    <t>○</t>
    <phoneticPr fontId="2"/>
  </si>
  <si>
    <t>「認知症サポーター養成講座」開催計画表　記載例</t>
    <rPh sb="1" eb="3">
      <t>ニンチ</t>
    </rPh>
    <rPh sb="3" eb="4">
      <t>ショウ</t>
    </rPh>
    <rPh sb="9" eb="11">
      <t>ヨウセイ</t>
    </rPh>
    <rPh sb="11" eb="13">
      <t>コウザ</t>
    </rPh>
    <rPh sb="14" eb="16">
      <t>カイサイ</t>
    </rPh>
    <rPh sb="16" eb="18">
      <t>ケイカク</t>
    </rPh>
    <rPh sb="18" eb="19">
      <t>ヒョウ</t>
    </rPh>
    <rPh sb="20" eb="23">
      <t>キサイレイ</t>
    </rPh>
    <phoneticPr fontId="1"/>
  </si>
  <si>
    <t>○○県　ＪＡ○○○</t>
    <rPh sb="2" eb="3">
      <t>ケン</t>
    </rPh>
    <phoneticPr fontId="2"/>
  </si>
  <si>
    <t>○○○部○○○課</t>
    <rPh sb="2" eb="4">
      <t>マルブ</t>
    </rPh>
    <rPh sb="7" eb="8">
      <t>カ</t>
    </rPh>
    <phoneticPr fontId="2"/>
  </si>
  <si>
    <t>農協　花子</t>
    <rPh sb="0" eb="2">
      <t>ノウキョウ</t>
    </rPh>
    <rPh sb="3" eb="5">
      <t>ハナコ</t>
    </rPh>
    <phoneticPr fontId="2"/>
  </si>
  <si>
    <t>0123-45-6789</t>
    <phoneticPr fontId="2"/>
  </si>
  <si>
    <t>○○県　○○○市</t>
    <rPh sb="2" eb="3">
      <t>ケン</t>
    </rPh>
    <rPh sb="7" eb="8">
      <t>シ</t>
    </rPh>
    <phoneticPr fontId="2"/>
  </si>
  <si>
    <t>農協　太郎</t>
    <rPh sb="0" eb="2">
      <t>ノウキョウ</t>
    </rPh>
    <rPh sb="3" eb="5">
      <t>タロウ</t>
    </rPh>
    <phoneticPr fontId="2"/>
  </si>
  <si>
    <r>
      <t>認知症サポーターキャラバンとは・ＤＶＤ　</t>
    </r>
    <r>
      <rPr>
        <sz val="11"/>
        <color rgb="FFFF0000"/>
        <rFont val="BIZ UDゴシック"/>
        <family val="3"/>
        <charset val="128"/>
      </rPr>
      <t>※所要時間15分以上</t>
    </r>
    <rPh sb="21" eb="23">
      <t>ショヨウ</t>
    </rPh>
    <rPh sb="23" eb="25">
      <t>ジカン</t>
    </rPh>
    <rPh sb="27" eb="28">
      <t>フン</t>
    </rPh>
    <rPh sb="28" eb="30">
      <t>イジョウ</t>
    </rPh>
    <phoneticPr fontId="2"/>
  </si>
  <si>
    <r>
      <t>認知症を理解する　症状と支援について　</t>
    </r>
    <r>
      <rPr>
        <sz val="11"/>
        <color rgb="FFFF0000"/>
        <rFont val="BIZ UDゴシック"/>
        <family val="3"/>
        <charset val="128"/>
      </rPr>
      <t>※所要時間30分以上</t>
    </r>
    <phoneticPr fontId="2"/>
  </si>
  <si>
    <r>
      <t>認知症の診断・治療、予防、本人と家族の気持ち　</t>
    </r>
    <r>
      <rPr>
        <sz val="11"/>
        <color rgb="FFFF0000"/>
        <rFont val="BIZ UDゴシック"/>
        <family val="3"/>
        <charset val="128"/>
      </rPr>
      <t>※所要時間30分以上</t>
    </r>
    <phoneticPr fontId="2"/>
  </si>
  <si>
    <r>
      <t>認知症サポーターのできること　</t>
    </r>
    <r>
      <rPr>
        <sz val="11"/>
        <color rgb="FFFF0000"/>
        <rFont val="BIZ UDゴシック"/>
        <family val="3"/>
        <charset val="128"/>
      </rPr>
      <t>※所要時間15分以上</t>
    </r>
    <phoneticPr fontId="2"/>
  </si>
  <si>
    <t>ＪＡ○○　○○○部○○○課　農協　花子</t>
    <rPh sb="14" eb="16">
      <t>ノウキョウ</t>
    </rPh>
    <rPh sb="17" eb="19">
      <t>ハナコ</t>
    </rPh>
    <phoneticPr fontId="2"/>
  </si>
  <si>
    <t>〒100-0000　○○○県○○市□町１－１－１</t>
    <phoneticPr fontId="2"/>
  </si>
  <si>
    <t>※メイト番号が不明な場合は氏名のみの記入で構いません</t>
    <phoneticPr fontId="2"/>
  </si>
  <si>
    <t>※開催日の1か月前までに計画書を提出してください。</t>
    <rPh sb="1" eb="4">
      <t>カイサイビ</t>
    </rPh>
    <rPh sb="7" eb="8">
      <t>ゲツ</t>
    </rPh>
    <rPh sb="8" eb="9">
      <t>マエ</t>
    </rPh>
    <rPh sb="12" eb="15">
      <t>ケイカクショ</t>
    </rPh>
    <rPh sb="16" eb="18">
      <t>テイシュツ</t>
    </rPh>
    <phoneticPr fontId="2"/>
  </si>
  <si>
    <t>事例DVD（金融機関編）※</t>
    <rPh sb="0" eb="2">
      <t>ジレイ</t>
    </rPh>
    <rPh sb="6" eb="8">
      <t>キンユウ</t>
    </rPh>
    <rPh sb="8" eb="11">
      <t>キカンヘン</t>
    </rPh>
    <phoneticPr fontId="2"/>
  </si>
  <si>
    <t>事例DVD（スーパーマーケット編）※</t>
    <rPh sb="0" eb="2">
      <t>ジレイ</t>
    </rPh>
    <rPh sb="15" eb="16">
      <t>ヘン</t>
    </rPh>
    <phoneticPr fontId="2"/>
  </si>
  <si>
    <t>事例DVD（訪問業務編編）※</t>
    <rPh sb="0" eb="2">
      <t>ジレイ</t>
    </rPh>
    <rPh sb="6" eb="8">
      <t>ホウモン</t>
    </rPh>
    <rPh sb="8" eb="10">
      <t>ギョウム</t>
    </rPh>
    <rPh sb="10" eb="11">
      <t>ヘン</t>
    </rPh>
    <rPh sb="11" eb="12">
      <t>ヘン</t>
    </rPh>
    <phoneticPr fontId="2"/>
  </si>
  <si>
    <t>事例DVDガイド（金融機関編）</t>
    <rPh sb="0" eb="2">
      <t>ジレイ</t>
    </rPh>
    <rPh sb="9" eb="11">
      <t>キンユウ</t>
    </rPh>
    <rPh sb="11" eb="14">
      <t>キカンヘン</t>
    </rPh>
    <phoneticPr fontId="2"/>
  </si>
  <si>
    <t>事例DVDガイド（スーパーマーケット編）</t>
    <rPh sb="0" eb="2">
      <t>ジレイ</t>
    </rPh>
    <rPh sb="18" eb="19">
      <t>ヘン</t>
    </rPh>
    <phoneticPr fontId="2"/>
  </si>
  <si>
    <t>事例DVDガイド（訪問業務編編）</t>
    <rPh sb="0" eb="2">
      <t>ジレイ</t>
    </rPh>
    <rPh sb="9" eb="11">
      <t>ホウモン</t>
    </rPh>
    <rPh sb="11" eb="13">
      <t>ギョウム</t>
    </rPh>
    <rPh sb="13" eb="14">
      <t>ヘン</t>
    </rPh>
    <rPh sb="14" eb="15">
      <t>ヘン</t>
    </rPh>
    <phoneticPr fontId="2"/>
  </si>
  <si>
    <t>7．事例DVDは、全国キャラバンメイト協議会WEBサイトから視聴できます。詳細は県中にお問い合わせください</t>
    <rPh sb="2" eb="4">
      <t>ジレイ</t>
    </rPh>
    <rPh sb="9" eb="11">
      <t>ゼンコク</t>
    </rPh>
    <rPh sb="19" eb="22">
      <t>キョウギカイ</t>
    </rPh>
    <rPh sb="30" eb="32">
      <t>シチョウ</t>
    </rPh>
    <rPh sb="37" eb="39">
      <t>ショウサイ</t>
    </rPh>
    <rPh sb="40" eb="42">
      <t>ケンチュウ</t>
    </rPh>
    <rPh sb="44" eb="45">
      <t>ト</t>
    </rPh>
    <rPh sb="46" eb="47">
      <t>ア</t>
    </rPh>
    <phoneticPr fontId="2"/>
  </si>
  <si>
    <t>バッグ（ロバ隊長）</t>
  </si>
  <si>
    <t>6．沖縄および離島は別料金となります。ご留意ください。</t>
    <rPh sb="2" eb="4">
      <t>オキナワ</t>
    </rPh>
    <rPh sb="7" eb="9">
      <t>リトウ</t>
    </rPh>
    <rPh sb="10" eb="13">
      <t>ベツリョウキン</t>
    </rPh>
    <rPh sb="20" eb="22">
      <t>リュウイ</t>
    </rPh>
    <phoneticPr fontId="2"/>
  </si>
  <si>
    <r>
      <t>標準教材（冊子）</t>
    </r>
    <r>
      <rPr>
        <sz val="9"/>
        <color indexed="8"/>
        <rFont val="BIZ UDゴシック"/>
        <family val="3"/>
        <charset val="128"/>
      </rPr>
      <t>「認知症を学びみんなで考える」</t>
    </r>
    <r>
      <rPr>
        <sz val="11"/>
        <color theme="1"/>
        <rFont val="BIZ UDゴシック"/>
        <family val="3"/>
        <charset val="128"/>
      </rPr>
      <t>新版</t>
    </r>
    <rPh sb="0" eb="2">
      <t>ヒョウジュン</t>
    </rPh>
    <rPh sb="2" eb="4">
      <t>キョウザイ</t>
    </rPh>
    <rPh sb="5" eb="7">
      <t>サッシ</t>
    </rPh>
    <rPh sb="19" eb="20">
      <t>カンガ</t>
    </rPh>
    <rPh sb="23" eb="25">
      <t>シンバン</t>
    </rPh>
    <phoneticPr fontId="1"/>
  </si>
  <si>
    <t>※旧版（標準教材）については、令和５年度で終了いたしました。</t>
    <rPh sb="1" eb="3">
      <t>キュウバン</t>
    </rPh>
    <rPh sb="4" eb="6">
      <t>ヒョウジュン</t>
    </rPh>
    <rPh sb="6" eb="8">
      <t>キョウザイ</t>
    </rPh>
    <rPh sb="15" eb="17">
      <t>レイワ</t>
    </rPh>
    <rPh sb="18" eb="20">
      <t>ネンド</t>
    </rPh>
    <rPh sb="21" eb="23">
      <t>シュウリョウ</t>
    </rPh>
    <phoneticPr fontId="2"/>
  </si>
  <si>
    <t>事例DVD（金融機関編）※注７</t>
    <rPh sb="0" eb="2">
      <t>ジレイ</t>
    </rPh>
    <rPh sb="6" eb="8">
      <t>キンユウ</t>
    </rPh>
    <rPh sb="8" eb="11">
      <t>キカンヘン</t>
    </rPh>
    <rPh sb="13" eb="14">
      <t>チュウ</t>
    </rPh>
    <phoneticPr fontId="2"/>
  </si>
  <si>
    <t>事例DVD（スーパーマーケット編）※注７</t>
    <rPh sb="0" eb="2">
      <t>ジレイ</t>
    </rPh>
    <rPh sb="15" eb="16">
      <t>ヘン</t>
    </rPh>
    <phoneticPr fontId="2"/>
  </si>
  <si>
    <t>事例DVD（訪問業務編編）※注７</t>
    <rPh sb="0" eb="2">
      <t>ジレイ</t>
    </rPh>
    <rPh sb="6" eb="8">
      <t>ホウモン</t>
    </rPh>
    <rPh sb="8" eb="10">
      <t>ギョウム</t>
    </rPh>
    <rPh sb="10" eb="11">
      <t>ヘン</t>
    </rPh>
    <rPh sb="11" eb="12">
      <t>ヘン</t>
    </rPh>
    <phoneticPr fontId="2"/>
  </si>
  <si>
    <t>キャンペーンＤＶＤ</t>
    <phoneticPr fontId="2"/>
  </si>
  <si>
    <t>キャンペーンDVD</t>
    <phoneticPr fontId="2"/>
  </si>
  <si>
    <t>キャンペーンDVD※注４</t>
    <rPh sb="10" eb="11">
      <t>チュウ</t>
    </rPh>
    <phoneticPr fontId="2"/>
  </si>
  <si>
    <t>4．キャンペーンDVDは県中－全中イントラネットに掲載していますので、県中にお問い合わせください。</t>
    <rPh sb="12" eb="14">
      <t>ケンチュウ</t>
    </rPh>
    <rPh sb="15" eb="17">
      <t>ゼンチュウ</t>
    </rPh>
    <rPh sb="25" eb="27">
      <t>ケイサイ</t>
    </rPh>
    <rPh sb="35" eb="37">
      <t>ケンチュウ</t>
    </rPh>
    <rPh sb="39" eb="40">
      <t>ト</t>
    </rPh>
    <rPh sb="41" eb="42">
      <t>ア</t>
    </rPh>
    <phoneticPr fontId="8"/>
  </si>
  <si>
    <t xml:space="preserve">3．お申し込み頂いた教材等は全国キャラバン・メイト連絡協議会から送付先住所へお送りします。 </t>
    <rPh sb="3" eb="4">
      <t>モウ</t>
    </rPh>
    <rPh sb="5" eb="6">
      <t>コ</t>
    </rPh>
    <rPh sb="7" eb="8">
      <t>イタダ</t>
    </rPh>
    <rPh sb="10" eb="12">
      <t>キョウザイ</t>
    </rPh>
    <rPh sb="12" eb="13">
      <t>トウ</t>
    </rPh>
    <rPh sb="14" eb="16">
      <t>ゼンコク</t>
    </rPh>
    <rPh sb="25" eb="27">
      <t>レンラク</t>
    </rPh>
    <rPh sb="27" eb="30">
      <t>キョウギカイ</t>
    </rPh>
    <rPh sb="32" eb="34">
      <t>ソウフ</t>
    </rPh>
    <rPh sb="34" eb="35">
      <t>サキ</t>
    </rPh>
    <rPh sb="35" eb="37">
      <t>ジュウショ</t>
    </rPh>
    <rPh sb="39" eb="40">
      <t>オク</t>
    </rPh>
    <phoneticPr fontId="8"/>
  </si>
  <si>
    <t>5．ここに表示される送料・合計金額は目安です。納品時に送付される全国キャラバン・メイト連絡協議会の請求書に基づき同連絡協議会にお振込みください。</t>
    <rPh sb="27" eb="29">
      <t>ソウフ</t>
    </rPh>
    <rPh sb="53" eb="54">
      <t>モト</t>
    </rPh>
    <rPh sb="56" eb="59">
      <t>ドウレンラク</t>
    </rPh>
    <rPh sb="59" eb="62">
      <t>キョウギカイ</t>
    </rPh>
    <rPh sb="64" eb="66">
      <t>フリコ</t>
    </rPh>
    <phoneticPr fontId="8"/>
  </si>
  <si>
    <t>令和６年４月改訂</t>
    <rPh sb="0" eb="2">
      <t>レイワ</t>
    </rPh>
    <rPh sb="3" eb="4">
      <t>ネン</t>
    </rPh>
    <rPh sb="5" eb="6">
      <t>ガツ</t>
    </rPh>
    <rPh sb="6" eb="8">
      <t>カイテイ</t>
    </rPh>
    <phoneticPr fontId="2"/>
  </si>
  <si>
    <t>令和６年度新入職員・未受講者</t>
    <rPh sb="0" eb="2">
      <t>レイワ</t>
    </rPh>
    <rPh sb="3" eb="5">
      <t>ネンド</t>
    </rPh>
    <rPh sb="5" eb="9">
      <t>シンニュウショクイン</t>
    </rPh>
    <rPh sb="10" eb="11">
      <t>ミ</t>
    </rPh>
    <rPh sb="11" eb="14">
      <t>ジュコウシャ</t>
    </rPh>
    <phoneticPr fontId="2"/>
  </si>
  <si>
    <t>合　計　※注５</t>
    <rPh sb="0" eb="1">
      <t>ゴウ</t>
    </rPh>
    <rPh sb="2" eb="3">
      <t>ケイ</t>
    </rPh>
    <rPh sb="5" eb="6">
      <t>チュウ</t>
    </rPh>
    <phoneticPr fontId="2"/>
  </si>
  <si>
    <t>※令和３年度から、全国キャラバン・メイト連絡協議会の直送・代金精算となっています。</t>
    <rPh sb="1" eb="3">
      <t>レイワ</t>
    </rPh>
    <rPh sb="4" eb="5">
      <t>ネン</t>
    </rPh>
    <rPh sb="5" eb="6">
      <t>ド</t>
    </rPh>
    <rPh sb="9" eb="11">
      <t>ゼンコク</t>
    </rPh>
    <rPh sb="20" eb="25">
      <t>レンラクキョウギカイ</t>
    </rPh>
    <rPh sb="26" eb="28">
      <t>チョクソウ</t>
    </rPh>
    <rPh sb="29" eb="31">
      <t>ダイキン</t>
    </rPh>
    <rPh sb="31" eb="33">
      <t>セイサン</t>
    </rPh>
    <phoneticPr fontId="2"/>
  </si>
  <si>
    <t>7．事例DVDは、全国キャラバン・メイト協議会WEBサイトから視聴できます。詳細は県中にお問い合わせください</t>
    <rPh sb="2" eb="4">
      <t>ジレイ</t>
    </rPh>
    <rPh sb="9" eb="11">
      <t>ゼンコク</t>
    </rPh>
    <rPh sb="20" eb="23">
      <t>キョウギカイ</t>
    </rPh>
    <rPh sb="31" eb="33">
      <t>シチョウ</t>
    </rPh>
    <rPh sb="38" eb="40">
      <t>ショウサイ</t>
    </rPh>
    <rPh sb="41" eb="43">
      <t>ケンチュウ</t>
    </rPh>
    <rPh sb="45" eb="46">
      <t>ト</t>
    </rPh>
    <rPh sb="47" eb="48">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</si>
</sst>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BIZ UDゴシック"/>
      <family val="3"/>
      <charset val="128"/>
    </font>
    <font>
      <sz val="11"/>
      <color rgb="FFFF0000"/>
      <name val="BIZ UDゴシック"/>
      <family val="3"/>
      <charset val="128"/>
    </font>
    <font>
      <sz val="9"/>
      <color indexed="8"/>
      <name val="BIZ UDゴシック"/>
      <family val="3"/>
      <charset val="128"/>
    </font>
    <font>
      <sz val="11"/>
      <color theme="0"/>
      <name val="BIZ UDゴシック"/>
      <family val="3"/>
      <charset val="128"/>
    </font>
    <font>
      <sz val="18"/>
      <color theme="1"/>
      <name val="BIZ UDゴシック"/>
      <family val="3"/>
      <charset val="128"/>
    </font>
    <font>
      <sz val="6"/>
      <name val="ＭＳ Ｐゴシック"/>
      <family val="3"/>
      <charset val="128"/>
    </font>
    <font>
      <sz val="6"/>
      <color theme="1"/>
      <name val="BIZ UDゴシック"/>
      <family val="3"/>
      <charset val="128"/>
    </font>
    <font>
      <sz val="6"/>
      <color indexed="8"/>
      <name val="BIZ UDゴシック"/>
      <family val="3"/>
      <charset val="128"/>
    </font>
    <font>
      <sz val="11"/>
      <name val="BIZ UDゴシック"/>
      <family val="3"/>
      <charset val="128"/>
    </font>
    <font>
      <sz val="11"/>
      <name val="游ゴシック"/>
      <family val="2"/>
      <charset val="128"/>
      <scheme val="minor"/>
    </font>
    <font>
      <strike/>
      <sz val="11"/>
      <color theme="1"/>
      <name val="BIZ UD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tint="4.9989318521683403E-2"/>
        <bgColor indexed="64"/>
      </patternFill>
    </fill>
  </fills>
  <borders count="5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6" fillId="0" borderId="0" xfId="0" applyFont="1">
      <alignment vertical="center"/>
    </xf>
    <xf numFmtId="0" fontId="3" fillId="2" borderId="2" xfId="0" applyFont="1" applyFill="1" applyBorder="1" applyProtection="1">
      <alignment vertical="center"/>
      <protection locked="0"/>
    </xf>
    <xf numFmtId="0" fontId="3" fillId="2" borderId="5" xfId="0" applyFont="1" applyFill="1" applyBorder="1" applyProtection="1">
      <alignment vertical="center"/>
      <protection locked="0"/>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10" xfId="0" applyFont="1" applyBorder="1">
      <alignment vertical="center"/>
    </xf>
    <xf numFmtId="0" fontId="3" fillId="0" borderId="24"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6"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26" xfId="0" applyFont="1" applyBorder="1">
      <alignment vertical="center"/>
    </xf>
    <xf numFmtId="0" fontId="3" fillId="0" borderId="28" xfId="0" applyFont="1" applyBorder="1">
      <alignment vertical="center"/>
    </xf>
    <xf numFmtId="0" fontId="0" fillId="0" borderId="2" xfId="0" applyBorder="1">
      <alignment vertical="center"/>
    </xf>
    <xf numFmtId="38" fontId="0" fillId="0" borderId="2" xfId="0" applyNumberFormat="1" applyBorder="1">
      <alignment vertical="center"/>
    </xf>
    <xf numFmtId="0" fontId="0" fillId="0" borderId="2" xfId="0" applyBorder="1" applyAlignment="1">
      <alignment horizontal="center" vertical="center"/>
    </xf>
    <xf numFmtId="38" fontId="3" fillId="2" borderId="3" xfId="1" applyFont="1" applyFill="1" applyBorder="1" applyAlignment="1">
      <alignment vertical="center"/>
    </xf>
    <xf numFmtId="38" fontId="3" fillId="2" borderId="4" xfId="1" applyFont="1" applyFill="1" applyBorder="1" applyAlignment="1">
      <alignment vertical="center"/>
    </xf>
    <xf numFmtId="38" fontId="3" fillId="2" borderId="50" xfId="1" applyFont="1" applyFill="1" applyBorder="1" applyAlignment="1">
      <alignment vertical="center"/>
    </xf>
    <xf numFmtId="38" fontId="3" fillId="2" borderId="52" xfId="1" applyFont="1" applyFill="1" applyBorder="1" applyAlignment="1">
      <alignment vertical="center"/>
    </xf>
    <xf numFmtId="0" fontId="3" fillId="3" borderId="0" xfId="0" applyFont="1" applyFill="1">
      <alignment vertical="center"/>
    </xf>
    <xf numFmtId="0" fontId="6" fillId="3" borderId="0" xfId="0" applyFont="1" applyFill="1">
      <alignment vertical="center"/>
    </xf>
    <xf numFmtId="0" fontId="3" fillId="3" borderId="3" xfId="0" applyFont="1" applyFill="1" applyBorder="1">
      <alignment vertical="center"/>
    </xf>
    <xf numFmtId="0" fontId="3" fillId="3" borderId="2" xfId="0" applyFont="1" applyFill="1" applyBorder="1" applyProtection="1">
      <alignment vertical="center"/>
      <protection locked="0"/>
    </xf>
    <xf numFmtId="0" fontId="4" fillId="3" borderId="0" xfId="0" applyFont="1" applyFill="1">
      <alignment vertical="center"/>
    </xf>
    <xf numFmtId="0" fontId="0" fillId="3" borderId="0" xfId="0" applyFill="1">
      <alignment vertical="center"/>
    </xf>
    <xf numFmtId="0" fontId="13" fillId="0" borderId="0" xfId="0" applyFont="1">
      <alignment vertical="center"/>
    </xf>
    <xf numFmtId="0" fontId="0" fillId="0" borderId="48" xfId="0" applyBorder="1" applyAlignment="1">
      <alignment vertical="center" wrapText="1"/>
    </xf>
    <xf numFmtId="0" fontId="3" fillId="3" borderId="0" xfId="0" applyFont="1" applyFill="1" applyAlignment="1">
      <alignment vertical="center" wrapText="1"/>
    </xf>
    <xf numFmtId="0" fontId="0" fillId="3" borderId="0" xfId="0" applyFill="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3" fillId="0" borderId="23" xfId="0" applyFont="1" applyBorder="1">
      <alignment vertical="center"/>
    </xf>
    <xf numFmtId="0" fontId="3" fillId="0" borderId="1" xfId="0" applyFont="1" applyBorder="1">
      <alignment vertical="center"/>
    </xf>
    <xf numFmtId="0" fontId="3" fillId="0" borderId="4" xfId="0" applyFont="1" applyBorder="1">
      <alignment vertical="center"/>
    </xf>
    <xf numFmtId="0" fontId="3" fillId="0" borderId="3" xfId="0" applyFont="1" applyBorder="1">
      <alignment vertical="center"/>
    </xf>
    <xf numFmtId="0" fontId="0" fillId="0" borderId="1" xfId="0" applyBorder="1">
      <alignment vertical="center"/>
    </xf>
    <xf numFmtId="38" fontId="3" fillId="0" borderId="3" xfId="1" applyFont="1" applyBorder="1" applyAlignment="1">
      <alignment vertical="center"/>
    </xf>
    <xf numFmtId="38" fontId="3" fillId="0" borderId="1" xfId="1" applyFont="1" applyBorder="1" applyAlignment="1">
      <alignment vertical="center"/>
    </xf>
    <xf numFmtId="38" fontId="0" fillId="0" borderId="1" xfId="1" applyFont="1" applyBorder="1" applyAlignment="1">
      <alignment vertical="center"/>
    </xf>
    <xf numFmtId="0" fontId="3" fillId="0" borderId="50" xfId="0" applyFont="1" applyBorder="1">
      <alignment vertical="center"/>
    </xf>
    <xf numFmtId="0" fontId="0" fillId="0" borderId="51" xfId="0" applyBorder="1">
      <alignment vertical="center"/>
    </xf>
    <xf numFmtId="38" fontId="3" fillId="0" borderId="50" xfId="1" applyFont="1" applyBorder="1" applyAlignment="1">
      <alignment vertical="center"/>
    </xf>
    <xf numFmtId="38" fontId="3" fillId="0" borderId="51" xfId="1" applyFont="1" applyBorder="1" applyAlignment="1">
      <alignment vertical="center"/>
    </xf>
    <xf numFmtId="0" fontId="3" fillId="0" borderId="37" xfId="0" applyFont="1" applyBorder="1">
      <alignment vertical="center"/>
    </xf>
    <xf numFmtId="0" fontId="0" fillId="0" borderId="38" xfId="0" applyBorder="1">
      <alignment vertical="center"/>
    </xf>
    <xf numFmtId="0" fontId="0" fillId="0" borderId="39" xfId="0" applyBorder="1">
      <alignment vertical="center"/>
    </xf>
    <xf numFmtId="38" fontId="3" fillId="0" borderId="40" xfId="1" applyFont="1" applyBorder="1" applyAlignment="1">
      <alignment vertical="center"/>
    </xf>
    <xf numFmtId="38" fontId="0" fillId="0" borderId="38" xfId="1"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7" fillId="3" borderId="0" xfId="0" applyFont="1" applyFill="1" applyAlignment="1">
      <alignment horizontal="center" vertical="center"/>
    </xf>
    <xf numFmtId="0" fontId="3" fillId="3" borderId="1"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3" fillId="2" borderId="12" xfId="0" applyFont="1" applyFill="1" applyBorder="1" applyAlignment="1" applyProtection="1">
      <alignment horizontal="center" vertical="center"/>
      <protection locked="0"/>
    </xf>
    <xf numFmtId="20" fontId="3" fillId="2" borderId="2" xfId="0" applyNumberFormat="1" applyFont="1" applyFill="1" applyBorder="1" applyAlignment="1" applyProtection="1">
      <alignment horizontal="center" vertical="center"/>
      <protection locked="0"/>
    </xf>
    <xf numFmtId="20" fontId="3" fillId="0" borderId="3" xfId="0" applyNumberFormat="1"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4" fillId="3" borderId="0" xfId="0" applyFont="1" applyFill="1" applyAlignment="1">
      <alignment horizontal="center" vertical="center"/>
    </xf>
    <xf numFmtId="0" fontId="3" fillId="3" borderId="0" xfId="0" applyFont="1" applyFill="1" applyAlignment="1">
      <alignment horizontal="center" vertical="center"/>
    </xf>
    <xf numFmtId="0" fontId="3" fillId="0" borderId="29" xfId="0" applyFont="1" applyBorder="1">
      <alignment vertical="center"/>
    </xf>
    <xf numFmtId="0" fontId="0" fillId="0" borderId="6" xfId="0" applyBorder="1">
      <alignment vertical="center"/>
    </xf>
    <xf numFmtId="0" fontId="0" fillId="0" borderId="30" xfId="0" applyBorder="1">
      <alignment vertical="center"/>
    </xf>
    <xf numFmtId="0" fontId="3" fillId="4" borderId="2" xfId="0" applyFont="1" applyFill="1" applyBorder="1" applyAlignment="1" applyProtection="1">
      <alignment horizontal="center" vertical="center"/>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4" xfId="0" applyBorder="1">
      <alignment vertical="center"/>
    </xf>
    <xf numFmtId="38" fontId="3" fillId="2" borderId="3" xfId="1" applyFont="1" applyFill="1" applyBorder="1" applyAlignment="1">
      <alignment vertical="center"/>
    </xf>
    <xf numFmtId="38" fontId="3" fillId="2" borderId="4" xfId="1" applyFont="1" applyFill="1" applyBorder="1" applyAlignment="1">
      <alignment vertical="center"/>
    </xf>
    <xf numFmtId="38" fontId="3" fillId="0" borderId="3" xfId="0" applyNumberFormat="1" applyFont="1" applyBorder="1">
      <alignment vertical="center"/>
    </xf>
    <xf numFmtId="38" fontId="3" fillId="0" borderId="1" xfId="0" applyNumberFormat="1" applyFont="1" applyBorder="1">
      <alignment vertical="center"/>
    </xf>
    <xf numFmtId="0" fontId="0" fillId="0" borderId="8" xfId="0" applyBorder="1">
      <alignment vertical="center"/>
    </xf>
    <xf numFmtId="0" fontId="3" fillId="0" borderId="7" xfId="0" applyFont="1" applyBorder="1">
      <alignment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18" xfId="0" applyFont="1" applyFill="1" applyBorder="1" applyAlignment="1">
      <alignment horizontal="center" vertical="center"/>
    </xf>
    <xf numFmtId="0" fontId="11" fillId="0" borderId="0" xfId="0" applyFont="1">
      <alignment vertical="center"/>
    </xf>
    <xf numFmtId="0" fontId="12" fillId="0" borderId="0" xfId="0" applyFont="1">
      <alignment vertical="center"/>
    </xf>
    <xf numFmtId="0" fontId="0" fillId="0" borderId="45" xfId="0" applyBorder="1" applyAlignment="1">
      <alignment vertical="center" wrapText="1"/>
    </xf>
    <xf numFmtId="0" fontId="0" fillId="0" borderId="0" xfId="0"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0" xfId="0" applyFont="1">
      <alignment vertical="center"/>
    </xf>
    <xf numFmtId="38" fontId="3" fillId="2" borderId="1" xfId="1" applyFont="1" applyFill="1" applyBorder="1" applyAlignment="1">
      <alignment vertical="center"/>
    </xf>
    <xf numFmtId="38" fontId="3" fillId="0" borderId="27" xfId="1" applyFont="1" applyBorder="1" applyAlignment="1">
      <alignment vertical="center"/>
    </xf>
    <xf numFmtId="38" fontId="3" fillId="0" borderId="25" xfId="1" applyFont="1" applyBorder="1" applyAlignment="1">
      <alignment vertical="center"/>
    </xf>
    <xf numFmtId="0" fontId="0" fillId="2" borderId="42" xfId="0" applyFill="1" applyBorder="1" applyAlignment="1">
      <alignment vertical="top" wrapText="1"/>
    </xf>
    <xf numFmtId="0" fontId="0" fillId="2" borderId="43" xfId="0" applyFill="1" applyBorder="1" applyAlignment="1">
      <alignment vertical="top" wrapText="1"/>
    </xf>
    <xf numFmtId="0" fontId="0" fillId="2" borderId="44" xfId="0" applyFill="1" applyBorder="1" applyAlignment="1">
      <alignment vertical="top" wrapText="1"/>
    </xf>
    <xf numFmtId="0" fontId="0" fillId="2" borderId="45" xfId="0" applyFill="1" applyBorder="1" applyAlignment="1">
      <alignment vertical="top" wrapText="1"/>
    </xf>
    <xf numFmtId="0" fontId="0" fillId="2" borderId="0" xfId="0" applyFill="1" applyAlignment="1">
      <alignment vertical="top" wrapText="1"/>
    </xf>
    <xf numFmtId="0" fontId="0" fillId="2" borderId="46" xfId="0" applyFill="1" applyBorder="1" applyAlignment="1">
      <alignment vertical="top" wrapText="1"/>
    </xf>
    <xf numFmtId="0" fontId="0" fillId="2" borderId="47" xfId="0" applyFill="1" applyBorder="1" applyAlignment="1">
      <alignment vertical="top" wrapText="1"/>
    </xf>
    <xf numFmtId="0" fontId="0" fillId="2" borderId="48" xfId="0" applyFill="1" applyBorder="1" applyAlignment="1">
      <alignment vertical="top" wrapText="1"/>
    </xf>
    <xf numFmtId="0" fontId="0" fillId="2" borderId="49" xfId="0" applyFill="1" applyBorder="1" applyAlignment="1">
      <alignment vertical="top" wrapText="1"/>
    </xf>
    <xf numFmtId="0" fontId="3" fillId="3" borderId="0" xfId="0" applyFont="1" applyFill="1">
      <alignment vertical="center"/>
    </xf>
    <xf numFmtId="0" fontId="0" fillId="0" borderId="2"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27</xdr:col>
      <xdr:colOff>217489</xdr:colOff>
      <xdr:row>16</xdr:row>
      <xdr:rowOff>160337</xdr:rowOff>
    </xdr:from>
    <xdr:ext cx="2087561" cy="1192634"/>
    <xdr:sp macro="" textlink="">
      <xdr:nvSpPr>
        <xdr:cNvPr id="2" name="テキスト ボックス 1">
          <a:extLst>
            <a:ext uri="{FF2B5EF4-FFF2-40B4-BE49-F238E27FC236}">
              <a16:creationId xmlns:a16="http://schemas.microsoft.com/office/drawing/2014/main" id="{ED2E359B-4DFF-4F78-942F-906B8DC8EEBB}"/>
            </a:ext>
          </a:extLst>
        </xdr:cNvPr>
        <xdr:cNvSpPr txBox="1"/>
      </xdr:nvSpPr>
      <xdr:spPr>
        <a:xfrm>
          <a:off x="8208964" y="4379912"/>
          <a:ext cx="2087561" cy="1192634"/>
        </a:xfrm>
        <a:prstGeom prst="rect">
          <a:avLst/>
        </a:prstGeom>
        <a:solidFill>
          <a:schemeClr val="bg1"/>
        </a:solidFill>
        <a:ln w="38100">
          <a:solidFill>
            <a:schemeClr val="accent2"/>
          </a:solidFill>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規定の時間（</a:t>
          </a:r>
          <a:r>
            <a:rPr kumimoji="1" lang="en-US" altLang="ja-JP" sz="1100">
              <a:solidFill>
                <a:sysClr val="windowText" lastClr="000000"/>
              </a:solidFill>
              <a:latin typeface="BIZ UDゴシック" panose="020B0400000000000000" pitchFamily="49" charset="-128"/>
              <a:ea typeface="BIZ UDゴシック" panose="020B0400000000000000" pitchFamily="49" charset="-128"/>
            </a:rPr>
            <a:t>90</a:t>
          </a:r>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分以上）</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それぞれのカリキュラムが所定の時間以上で</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実施するようにしてください。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条件が満たされないと、</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養成講座と認められません。</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27</xdr:col>
      <xdr:colOff>76200</xdr:colOff>
      <xdr:row>6</xdr:row>
      <xdr:rowOff>128587</xdr:rowOff>
    </xdr:from>
    <xdr:ext cx="3147015" cy="459100"/>
    <xdr:sp macro="" textlink="">
      <xdr:nvSpPr>
        <xdr:cNvPr id="2" name="テキスト ボックス 1">
          <a:extLst>
            <a:ext uri="{FF2B5EF4-FFF2-40B4-BE49-F238E27FC236}">
              <a16:creationId xmlns:a16="http://schemas.microsoft.com/office/drawing/2014/main" id="{D700F73C-55D9-4C0B-8F63-BF4B69AA1B56}"/>
            </a:ext>
          </a:extLst>
        </xdr:cNvPr>
        <xdr:cNvSpPr txBox="1"/>
      </xdr:nvSpPr>
      <xdr:spPr>
        <a:xfrm>
          <a:off x="8067675" y="1509712"/>
          <a:ext cx="3147015" cy="459100"/>
        </a:xfrm>
        <a:prstGeom prst="rect">
          <a:avLst/>
        </a:prstGeom>
        <a:solidFill>
          <a:schemeClr val="bg1"/>
        </a:solidFill>
        <a:ln w="38100">
          <a:solidFill>
            <a:schemeClr val="accent2"/>
          </a:solidFill>
        </a:ln>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提出した計画表の内容がコピーされます。</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計画表から異なる場合には訂正してください。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oneCellAnchor>
    <xdr:from>
      <xdr:col>27</xdr:col>
      <xdr:colOff>71437</xdr:colOff>
      <xdr:row>15</xdr:row>
      <xdr:rowOff>14288</xdr:rowOff>
    </xdr:from>
    <xdr:ext cx="2441694" cy="459100"/>
    <xdr:sp macro="" textlink="">
      <xdr:nvSpPr>
        <xdr:cNvPr id="3" name="テキスト ボックス 2">
          <a:extLst>
            <a:ext uri="{FF2B5EF4-FFF2-40B4-BE49-F238E27FC236}">
              <a16:creationId xmlns:a16="http://schemas.microsoft.com/office/drawing/2014/main" id="{83DDE6CD-C7EB-456B-AC49-FB96B6DFDCF2}"/>
            </a:ext>
          </a:extLst>
        </xdr:cNvPr>
        <xdr:cNvSpPr txBox="1"/>
      </xdr:nvSpPr>
      <xdr:spPr>
        <a:xfrm>
          <a:off x="8062912" y="3414713"/>
          <a:ext cx="2441694" cy="459100"/>
        </a:xfrm>
        <a:prstGeom prst="rect">
          <a:avLst/>
        </a:prstGeom>
        <a:solidFill>
          <a:schemeClr val="bg1"/>
        </a:solidFill>
        <a:ln w="38100">
          <a:solidFill>
            <a:schemeClr val="accent2"/>
          </a:solidFill>
        </a:ln>
        <a:effectLst/>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世代別・男女別の人数（黄色部分）</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a:p>
          <a:r>
            <a:rPr kumimoji="1" lang="ja-JP" altLang="en-US" sz="1100">
              <a:solidFill>
                <a:sysClr val="windowText" lastClr="000000"/>
              </a:solidFill>
              <a:latin typeface="BIZ UDゴシック" panose="020B0400000000000000" pitchFamily="49" charset="-128"/>
              <a:ea typeface="BIZ UDゴシック" panose="020B0400000000000000" pitchFamily="49" charset="-128"/>
            </a:rPr>
            <a:t>を入力ください。</a:t>
          </a:r>
          <a:endParaRPr kumimoji="1" lang="en-US" altLang="ja-JP" sz="1100">
            <a:solidFill>
              <a:sysClr val="windowText" lastClr="000000"/>
            </a:solidFill>
            <a:latin typeface="BIZ UDゴシック" panose="020B0400000000000000" pitchFamily="49" charset="-128"/>
            <a:ea typeface="BIZ UDゴシック" panose="020B0400000000000000" pitchFamily="49" charset="-128"/>
          </a:endParaRPr>
        </a:p>
      </xdr:txBody>
    </xdr: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20DAE-5473-43EB-9889-047A4B1E4A34}">
  <sheetPr>
    <tabColor rgb="FFFFC000"/>
    <pageSetUpPr fitToPage="1"/>
  </sheetPr>
  <dimension ref="A1:AG59"/>
  <sheetViews>
    <sheetView view="pageBreakPreview" topLeftCell="A26" zoomScale="85" zoomScaleNormal="80" workbookViewId="0">
      <selection activeCell="J46" sqref="J46:AA46"/>
    </sheetView>
  </sheetViews>
  <sheetFormatPr defaultColWidth="9" defaultRowHeight="13.5"/>
  <cols>
    <col min="1" max="1" width="10.625" style="1" customWidth="1"/>
    <col min="2" max="8" width="3.625" style="1" customWidth="1"/>
    <col min="9" max="9" width="7.5" style="1" customWidth="1"/>
    <col min="10" max="27" width="3.625" style="1" customWidth="1"/>
    <col min="28" max="28" width="3.875" style="1" customWidth="1"/>
    <col min="29" max="31" width="9" style="1"/>
    <col min="32" max="32" width="4.375" style="1" customWidth="1"/>
    <col min="33" max="33" width="2.75" style="1" customWidth="1"/>
    <col min="34" max="16384" width="9" style="1"/>
  </cols>
  <sheetData>
    <row r="1" spans="1:33" ht="17.25" customHeight="1">
      <c r="A1" s="31" t="s">
        <v>0</v>
      </c>
      <c r="B1" s="31"/>
      <c r="C1" s="31"/>
      <c r="D1" s="31"/>
      <c r="E1" s="31"/>
      <c r="F1" s="31"/>
      <c r="G1" s="31"/>
      <c r="H1" s="31"/>
      <c r="I1" s="31"/>
      <c r="J1" s="31"/>
      <c r="K1" s="31"/>
      <c r="L1" s="31"/>
      <c r="M1" s="31"/>
      <c r="N1" s="31"/>
      <c r="O1" s="31"/>
      <c r="P1" s="31"/>
      <c r="Q1" s="31"/>
      <c r="R1" s="31"/>
      <c r="S1" s="31"/>
      <c r="T1" s="31"/>
      <c r="U1" s="31"/>
      <c r="V1" s="31"/>
      <c r="W1" s="31"/>
      <c r="X1" s="31"/>
      <c r="Y1" s="31"/>
      <c r="Z1" s="31"/>
      <c r="AA1" s="32"/>
      <c r="AB1" s="32"/>
      <c r="AC1" s="31"/>
      <c r="AD1" s="31"/>
      <c r="AE1" s="31"/>
      <c r="AF1" s="31"/>
      <c r="AG1" s="31"/>
    </row>
    <row r="2" spans="1:33" ht="27.75" customHeight="1">
      <c r="A2" s="71" t="s">
        <v>87</v>
      </c>
      <c r="B2" s="71"/>
      <c r="C2" s="71"/>
      <c r="D2" s="71"/>
      <c r="E2" s="71"/>
      <c r="F2" s="71"/>
      <c r="G2" s="71"/>
      <c r="H2" s="71"/>
      <c r="I2" s="71"/>
      <c r="J2" s="71"/>
      <c r="K2" s="71"/>
      <c r="L2" s="71"/>
      <c r="M2" s="71"/>
      <c r="N2" s="71"/>
      <c r="O2" s="71"/>
      <c r="P2" s="71"/>
      <c r="Q2" s="71"/>
      <c r="R2" s="71"/>
      <c r="S2" s="71"/>
      <c r="T2" s="71"/>
      <c r="U2" s="71"/>
      <c r="V2" s="71"/>
      <c r="W2" s="71"/>
      <c r="X2" s="71"/>
      <c r="Y2" s="71"/>
      <c r="Z2" s="71"/>
      <c r="AA2" s="71"/>
      <c r="AB2" s="32"/>
      <c r="AC2" s="31"/>
      <c r="AD2" s="31"/>
      <c r="AE2" s="31"/>
      <c r="AF2" s="31"/>
      <c r="AG2" s="31"/>
    </row>
    <row r="3" spans="1:33" ht="17.2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2"/>
      <c r="AB3" s="32"/>
      <c r="AC3" s="31"/>
      <c r="AD3" s="31"/>
      <c r="AE3" s="31"/>
      <c r="AF3" s="31"/>
      <c r="AG3" s="31"/>
    </row>
    <row r="4" spans="1:33" ht="26.25" customHeight="1">
      <c r="A4" s="33" t="s">
        <v>2</v>
      </c>
      <c r="B4" s="72"/>
      <c r="C4" s="72"/>
      <c r="D4" s="72"/>
      <c r="E4" s="72"/>
      <c r="F4" s="72"/>
      <c r="G4" s="73"/>
      <c r="H4" s="31"/>
      <c r="I4" s="31"/>
      <c r="J4" s="31"/>
      <c r="K4" s="31"/>
      <c r="L4" s="31"/>
      <c r="M4" s="31"/>
      <c r="N4" s="31"/>
      <c r="O4" s="31" t="s">
        <v>3</v>
      </c>
      <c r="P4" s="31"/>
      <c r="Q4" s="74">
        <v>2024</v>
      </c>
      <c r="R4" s="73"/>
      <c r="S4" s="31" t="s">
        <v>4</v>
      </c>
      <c r="T4" s="34">
        <v>4</v>
      </c>
      <c r="U4" s="31" t="s">
        <v>5</v>
      </c>
      <c r="V4" s="34">
        <v>2</v>
      </c>
      <c r="W4" s="31" t="s">
        <v>6</v>
      </c>
      <c r="X4" s="31"/>
      <c r="Y4" s="31"/>
      <c r="Z4" s="31"/>
      <c r="AA4" s="31"/>
      <c r="AB4" s="31"/>
      <c r="AC4" s="31"/>
      <c r="AD4" s="31"/>
      <c r="AE4" s="31"/>
      <c r="AF4" s="31"/>
      <c r="AG4" s="31"/>
    </row>
    <row r="5" spans="1:33">
      <c r="A5" s="31"/>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ht="21" customHeight="1">
      <c r="A6" s="63" t="s">
        <v>7</v>
      </c>
      <c r="B6" s="63"/>
      <c r="C6" s="63"/>
      <c r="D6" s="75" t="s">
        <v>88</v>
      </c>
      <c r="E6" s="75"/>
      <c r="F6" s="75"/>
      <c r="G6" s="75"/>
      <c r="H6" s="75"/>
      <c r="I6" s="75"/>
      <c r="J6" s="75"/>
      <c r="K6" s="75"/>
      <c r="L6" s="75"/>
      <c r="M6" s="75"/>
      <c r="N6" s="75"/>
      <c r="O6" s="76" t="s">
        <v>31</v>
      </c>
      <c r="P6" s="77"/>
      <c r="Q6" s="75" t="s">
        <v>89</v>
      </c>
      <c r="R6" s="75"/>
      <c r="S6" s="75"/>
      <c r="T6" s="75"/>
      <c r="U6" s="75"/>
      <c r="V6" s="75"/>
      <c r="W6" s="75"/>
      <c r="X6" s="75"/>
      <c r="Y6" s="75"/>
      <c r="Z6" s="75"/>
      <c r="AA6" s="75"/>
      <c r="AB6" s="31"/>
      <c r="AC6" s="31"/>
      <c r="AD6" s="31"/>
      <c r="AE6" s="31"/>
      <c r="AF6" s="31"/>
      <c r="AG6" s="31"/>
    </row>
    <row r="7" spans="1:33" ht="21" customHeight="1">
      <c r="A7" s="63" t="s">
        <v>8</v>
      </c>
      <c r="B7" s="63"/>
      <c r="C7" s="63"/>
      <c r="D7" s="75" t="s">
        <v>90</v>
      </c>
      <c r="E7" s="75"/>
      <c r="F7" s="75"/>
      <c r="G7" s="75"/>
      <c r="H7" s="75"/>
      <c r="I7" s="75"/>
      <c r="J7" s="75"/>
      <c r="K7" s="75"/>
      <c r="L7" s="75"/>
      <c r="M7" s="75"/>
      <c r="N7" s="75"/>
      <c r="O7" s="76" t="s">
        <v>32</v>
      </c>
      <c r="P7" s="77"/>
      <c r="Q7" s="75" t="s">
        <v>91</v>
      </c>
      <c r="R7" s="75"/>
      <c r="S7" s="75"/>
      <c r="T7" s="75"/>
      <c r="U7" s="75"/>
      <c r="V7" s="75"/>
      <c r="W7" s="75"/>
      <c r="X7" s="75"/>
      <c r="Y7" s="75"/>
      <c r="Z7" s="75"/>
      <c r="AA7" s="75"/>
      <c r="AB7" s="31"/>
      <c r="AC7" s="31"/>
      <c r="AD7" s="31"/>
      <c r="AE7" s="31"/>
      <c r="AF7" s="31"/>
      <c r="AG7" s="31"/>
    </row>
    <row r="8" spans="1:33" ht="21" customHeight="1">
      <c r="A8" s="78" t="s">
        <v>9</v>
      </c>
      <c r="B8" s="78"/>
      <c r="C8" s="78"/>
      <c r="D8" s="79">
        <v>2024</v>
      </c>
      <c r="E8" s="79"/>
      <c r="F8" s="79"/>
      <c r="G8" s="8" t="s">
        <v>4</v>
      </c>
      <c r="H8" s="11">
        <v>4</v>
      </c>
      <c r="I8" s="8" t="s">
        <v>5</v>
      </c>
      <c r="J8" s="11">
        <v>15</v>
      </c>
      <c r="K8" s="8" t="s">
        <v>6</v>
      </c>
      <c r="L8" s="31"/>
      <c r="M8" s="35" t="s">
        <v>101</v>
      </c>
      <c r="N8" s="31"/>
      <c r="O8" s="31"/>
      <c r="P8" s="31"/>
      <c r="Q8" s="31"/>
      <c r="R8" s="31"/>
      <c r="S8" s="31"/>
      <c r="T8" s="31"/>
      <c r="U8" s="31"/>
      <c r="V8" s="31"/>
      <c r="W8" s="31"/>
      <c r="X8" s="31"/>
      <c r="Y8" s="31"/>
      <c r="Z8" s="31"/>
      <c r="AA8" s="31"/>
      <c r="AB8" s="31"/>
      <c r="AC8" s="31"/>
      <c r="AD8" s="31"/>
      <c r="AE8" s="31"/>
      <c r="AF8" s="31"/>
      <c r="AG8" s="31"/>
    </row>
    <row r="9" spans="1:33" ht="21" customHeight="1">
      <c r="A9" s="63" t="s">
        <v>10</v>
      </c>
      <c r="B9" s="63"/>
      <c r="C9" s="63"/>
      <c r="D9" s="75" t="s">
        <v>123</v>
      </c>
      <c r="E9" s="75"/>
      <c r="F9" s="75"/>
      <c r="G9" s="75"/>
      <c r="H9" s="75"/>
      <c r="I9" s="75"/>
      <c r="J9" s="75"/>
      <c r="K9" s="75"/>
      <c r="L9" s="75"/>
      <c r="M9" s="75"/>
      <c r="N9" s="75"/>
      <c r="O9" s="75"/>
      <c r="P9" s="75"/>
      <c r="Q9" s="75"/>
      <c r="R9" s="75"/>
      <c r="S9" s="75"/>
      <c r="T9" s="75"/>
      <c r="U9" s="75"/>
      <c r="V9" s="75"/>
      <c r="W9" s="75"/>
      <c r="X9" s="75"/>
      <c r="Y9" s="75"/>
      <c r="Z9" s="75"/>
      <c r="AA9" s="75"/>
      <c r="AB9" s="31"/>
      <c r="AC9" s="31"/>
      <c r="AD9" s="31"/>
      <c r="AE9" s="31"/>
      <c r="AF9" s="31"/>
      <c r="AG9" s="31"/>
    </row>
    <row r="10" spans="1:33" ht="21" customHeight="1">
      <c r="A10" s="78" t="s">
        <v>11</v>
      </c>
      <c r="B10" s="78"/>
      <c r="C10" s="78"/>
      <c r="D10" s="79">
        <v>30</v>
      </c>
      <c r="E10" s="79"/>
      <c r="F10" s="79"/>
      <c r="G10" s="8" t="s">
        <v>16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ht="21" customHeight="1">
      <c r="A11" s="63" t="s">
        <v>12</v>
      </c>
      <c r="B11" s="63"/>
      <c r="C11" s="63"/>
      <c r="D11" s="75" t="s">
        <v>92</v>
      </c>
      <c r="E11" s="75"/>
      <c r="F11" s="75"/>
      <c r="G11" s="75"/>
      <c r="H11" s="75"/>
      <c r="I11" s="75"/>
      <c r="J11" s="75"/>
      <c r="K11" s="75"/>
      <c r="L11" s="75"/>
      <c r="M11" s="75"/>
      <c r="N11" s="75"/>
      <c r="O11" s="75"/>
      <c r="P11" s="75"/>
      <c r="Q11" s="75"/>
      <c r="R11" s="75"/>
      <c r="S11" s="75"/>
      <c r="T11" s="75"/>
      <c r="U11" s="75"/>
      <c r="V11" s="75"/>
      <c r="W11" s="75"/>
      <c r="X11" s="75"/>
      <c r="Y11" s="75"/>
      <c r="Z11" s="75"/>
      <c r="AA11" s="75"/>
      <c r="AB11" s="31"/>
      <c r="AC11" s="31"/>
      <c r="AD11" s="31"/>
      <c r="AE11" s="31"/>
      <c r="AF11" s="31"/>
      <c r="AG11" s="31"/>
    </row>
    <row r="12" spans="1:33" ht="21" customHeight="1">
      <c r="A12" s="85" t="s">
        <v>13</v>
      </c>
      <c r="B12" s="85"/>
      <c r="C12" s="85"/>
      <c r="D12" s="6" t="s">
        <v>14</v>
      </c>
      <c r="E12" s="6"/>
      <c r="F12" s="6"/>
      <c r="G12" s="10">
        <v>28</v>
      </c>
      <c r="H12" s="7" t="s">
        <v>15</v>
      </c>
      <c r="I12" s="10">
        <v>123</v>
      </c>
      <c r="J12" s="6" t="s">
        <v>17</v>
      </c>
      <c r="K12" s="6"/>
      <c r="L12" s="75" t="s">
        <v>93</v>
      </c>
      <c r="M12" s="75"/>
      <c r="N12" s="75"/>
      <c r="O12" s="75"/>
      <c r="P12" s="6" t="s">
        <v>14</v>
      </c>
      <c r="Q12" s="6"/>
      <c r="R12" s="6"/>
      <c r="S12" s="10"/>
      <c r="T12" s="7" t="s">
        <v>15</v>
      </c>
      <c r="U12" s="10"/>
      <c r="V12" s="6" t="s">
        <v>17</v>
      </c>
      <c r="W12" s="6"/>
      <c r="X12" s="75"/>
      <c r="Y12" s="75"/>
      <c r="Z12" s="75"/>
      <c r="AA12" s="75"/>
      <c r="AB12" s="31"/>
      <c r="AC12" s="31"/>
      <c r="AD12" s="31"/>
      <c r="AE12" s="31"/>
      <c r="AF12" s="31"/>
      <c r="AG12" s="31"/>
    </row>
    <row r="13" spans="1:33" ht="21" customHeight="1">
      <c r="A13" s="85"/>
      <c r="B13" s="85"/>
      <c r="C13" s="85"/>
      <c r="D13" s="6" t="s">
        <v>14</v>
      </c>
      <c r="E13" s="6"/>
      <c r="F13" s="6"/>
      <c r="G13" s="10"/>
      <c r="H13" s="7" t="s">
        <v>15</v>
      </c>
      <c r="I13" s="10"/>
      <c r="J13" s="6" t="s">
        <v>17</v>
      </c>
      <c r="K13" s="6"/>
      <c r="L13" s="75"/>
      <c r="M13" s="75"/>
      <c r="N13" s="75"/>
      <c r="O13" s="75"/>
      <c r="P13" s="6" t="s">
        <v>14</v>
      </c>
      <c r="Q13" s="6"/>
      <c r="R13" s="6"/>
      <c r="S13" s="10"/>
      <c r="T13" s="7" t="s">
        <v>15</v>
      </c>
      <c r="U13" s="10"/>
      <c r="V13" s="6" t="s">
        <v>17</v>
      </c>
      <c r="W13" s="6"/>
      <c r="X13" s="75"/>
      <c r="Y13" s="75"/>
      <c r="Z13" s="75"/>
      <c r="AA13" s="75"/>
      <c r="AB13" s="31"/>
      <c r="AC13" s="31"/>
      <c r="AD13" s="31"/>
      <c r="AE13" s="31"/>
      <c r="AF13" s="31"/>
      <c r="AG13" s="31"/>
    </row>
    <row r="14" spans="1:33" ht="21" customHeight="1">
      <c r="A14" s="31"/>
      <c r="B14" s="31"/>
      <c r="C14" s="31"/>
      <c r="D14" s="35" t="s">
        <v>100</v>
      </c>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row>
    <row r="15" spans="1:33" ht="21" customHeight="1" thickBot="1">
      <c r="A15" s="31" t="s">
        <v>18</v>
      </c>
      <c r="B15" s="31"/>
      <c r="C15" s="31"/>
      <c r="D15" s="86"/>
      <c r="E15" s="86"/>
      <c r="F15" s="86"/>
      <c r="G15" s="86"/>
      <c r="H15" s="86"/>
      <c r="I15" s="86"/>
      <c r="J15" s="86"/>
      <c r="K15" s="86"/>
      <c r="L15" s="86"/>
      <c r="M15" s="86"/>
      <c r="N15" s="86"/>
      <c r="O15" s="86"/>
      <c r="P15" s="86"/>
      <c r="Q15" s="86"/>
      <c r="R15" s="87" t="s">
        <v>39</v>
      </c>
      <c r="S15" s="87"/>
      <c r="T15" s="87"/>
      <c r="U15" s="87"/>
      <c r="V15" s="87"/>
      <c r="W15" s="87"/>
      <c r="X15" s="87"/>
      <c r="Y15" s="87"/>
      <c r="Z15" s="87"/>
      <c r="AA15" s="87"/>
      <c r="AB15" s="31"/>
      <c r="AC15" s="31"/>
      <c r="AD15" s="31"/>
      <c r="AE15" s="31"/>
      <c r="AF15" s="31"/>
      <c r="AG15" s="31"/>
    </row>
    <row r="16" spans="1:33" ht="21" customHeight="1">
      <c r="A16" s="60" t="s">
        <v>41</v>
      </c>
      <c r="B16" s="61"/>
      <c r="C16" s="61"/>
      <c r="D16" s="61"/>
      <c r="E16" s="61"/>
      <c r="F16" s="61"/>
      <c r="G16" s="61"/>
      <c r="H16" s="61"/>
      <c r="I16" s="61"/>
      <c r="J16" s="61"/>
      <c r="K16" s="61"/>
      <c r="L16" s="61"/>
      <c r="M16" s="61"/>
      <c r="N16" s="61"/>
      <c r="O16" s="61"/>
      <c r="P16" s="61"/>
      <c r="Q16" s="61"/>
      <c r="R16" s="61" t="s">
        <v>34</v>
      </c>
      <c r="S16" s="61"/>
      <c r="T16" s="61"/>
      <c r="U16" s="14"/>
      <c r="V16" s="61" t="s">
        <v>36</v>
      </c>
      <c r="W16" s="61"/>
      <c r="X16" s="61"/>
      <c r="Y16" s="61" t="s">
        <v>37</v>
      </c>
      <c r="Z16" s="61"/>
      <c r="AA16" s="80"/>
      <c r="AB16" s="31"/>
      <c r="AC16" s="31"/>
      <c r="AD16" s="31"/>
      <c r="AE16" s="31"/>
      <c r="AF16" s="31"/>
      <c r="AG16" s="31"/>
    </row>
    <row r="17" spans="1:33" ht="21" customHeight="1">
      <c r="A17" s="81" t="s">
        <v>94</v>
      </c>
      <c r="B17" s="75"/>
      <c r="C17" s="75"/>
      <c r="D17" s="75"/>
      <c r="E17" s="75"/>
      <c r="F17" s="75"/>
      <c r="G17" s="75"/>
      <c r="H17" s="75"/>
      <c r="I17" s="75"/>
      <c r="J17" s="75"/>
      <c r="K17" s="75"/>
      <c r="L17" s="75"/>
      <c r="M17" s="75"/>
      <c r="N17" s="75"/>
      <c r="O17" s="75"/>
      <c r="P17" s="75"/>
      <c r="Q17" s="75"/>
      <c r="R17" s="82">
        <v>0.54166666666666663</v>
      </c>
      <c r="S17" s="75"/>
      <c r="T17" s="75"/>
      <c r="U17" s="7" t="s">
        <v>35</v>
      </c>
      <c r="V17" s="82">
        <f>R17+Y17</f>
        <v>0.55208333333333326</v>
      </c>
      <c r="W17" s="75"/>
      <c r="X17" s="75"/>
      <c r="Y17" s="83">
        <v>1.0416666666666666E-2</v>
      </c>
      <c r="Z17" s="84">
        <f t="shared" ref="Z17:Z21" si="0">(Y17-V17)*1440</f>
        <v>-780</v>
      </c>
      <c r="AA17" s="15" t="s">
        <v>38</v>
      </c>
      <c r="AB17" s="31"/>
      <c r="AC17" s="31"/>
      <c r="AD17" s="31"/>
      <c r="AE17" s="31"/>
      <c r="AF17" s="31"/>
      <c r="AG17" s="31"/>
    </row>
    <row r="18" spans="1:33" ht="21" customHeight="1">
      <c r="A18" s="81" t="s">
        <v>95</v>
      </c>
      <c r="B18" s="75"/>
      <c r="C18" s="75"/>
      <c r="D18" s="75"/>
      <c r="E18" s="75"/>
      <c r="F18" s="75"/>
      <c r="G18" s="75"/>
      <c r="H18" s="75"/>
      <c r="I18" s="75"/>
      <c r="J18" s="75"/>
      <c r="K18" s="75"/>
      <c r="L18" s="75"/>
      <c r="M18" s="75"/>
      <c r="N18" s="75"/>
      <c r="O18" s="75"/>
      <c r="P18" s="75"/>
      <c r="Q18" s="75"/>
      <c r="R18" s="82">
        <f>V17</f>
        <v>0.55208333333333326</v>
      </c>
      <c r="S18" s="75"/>
      <c r="T18" s="75"/>
      <c r="U18" s="7" t="s">
        <v>35</v>
      </c>
      <c r="V18" s="82">
        <v>0.57291666666666663</v>
      </c>
      <c r="W18" s="75"/>
      <c r="X18" s="75"/>
      <c r="Y18" s="83">
        <v>2.0833333333333332E-2</v>
      </c>
      <c r="Z18" s="84">
        <f t="shared" si="0"/>
        <v>-794.99999999999989</v>
      </c>
      <c r="AA18" s="15" t="s">
        <v>38</v>
      </c>
      <c r="AB18" s="31"/>
      <c r="AC18" s="31"/>
      <c r="AD18" s="31"/>
      <c r="AE18" s="31"/>
      <c r="AF18" s="31"/>
      <c r="AG18" s="31"/>
    </row>
    <row r="19" spans="1:33" ht="21" customHeight="1">
      <c r="A19" s="81" t="s">
        <v>96</v>
      </c>
      <c r="B19" s="75"/>
      <c r="C19" s="75"/>
      <c r="D19" s="75"/>
      <c r="E19" s="75"/>
      <c r="F19" s="75"/>
      <c r="G19" s="75"/>
      <c r="H19" s="75"/>
      <c r="I19" s="75"/>
      <c r="J19" s="75"/>
      <c r="K19" s="75"/>
      <c r="L19" s="75"/>
      <c r="M19" s="75"/>
      <c r="N19" s="75"/>
      <c r="O19" s="75"/>
      <c r="P19" s="75"/>
      <c r="Q19" s="75"/>
      <c r="R19" s="82">
        <f>V18</f>
        <v>0.57291666666666663</v>
      </c>
      <c r="S19" s="75"/>
      <c r="T19" s="75"/>
      <c r="U19" s="7" t="s">
        <v>35</v>
      </c>
      <c r="V19" s="82">
        <v>0.59375</v>
      </c>
      <c r="W19" s="75"/>
      <c r="X19" s="75"/>
      <c r="Y19" s="83">
        <v>2.0833333333333332E-2</v>
      </c>
      <c r="Z19" s="84">
        <f t="shared" si="0"/>
        <v>-825</v>
      </c>
      <c r="AA19" s="15" t="s">
        <v>38</v>
      </c>
      <c r="AB19" s="31"/>
      <c r="AC19" s="31"/>
      <c r="AD19" s="31"/>
      <c r="AE19" s="31"/>
      <c r="AF19" s="31"/>
      <c r="AG19" s="31"/>
    </row>
    <row r="20" spans="1:33" ht="21" customHeight="1">
      <c r="A20" s="81" t="s">
        <v>97</v>
      </c>
      <c r="B20" s="75"/>
      <c r="C20" s="75"/>
      <c r="D20" s="75"/>
      <c r="E20" s="75"/>
      <c r="F20" s="75"/>
      <c r="G20" s="75"/>
      <c r="H20" s="75"/>
      <c r="I20" s="75"/>
      <c r="J20" s="75"/>
      <c r="K20" s="75"/>
      <c r="L20" s="75"/>
      <c r="M20" s="75"/>
      <c r="N20" s="75"/>
      <c r="O20" s="75"/>
      <c r="P20" s="75"/>
      <c r="Q20" s="75"/>
      <c r="R20" s="82">
        <f>V19</f>
        <v>0.59375</v>
      </c>
      <c r="S20" s="75"/>
      <c r="T20" s="75"/>
      <c r="U20" s="7" t="s">
        <v>35</v>
      </c>
      <c r="V20" s="82">
        <v>0.60416666666666663</v>
      </c>
      <c r="W20" s="75"/>
      <c r="X20" s="75"/>
      <c r="Y20" s="83">
        <v>1.0416666666666666E-2</v>
      </c>
      <c r="Z20" s="84">
        <f t="shared" si="0"/>
        <v>-855</v>
      </c>
      <c r="AA20" s="15" t="s">
        <v>38</v>
      </c>
      <c r="AB20" s="31"/>
      <c r="AC20" s="31"/>
      <c r="AD20" s="31"/>
      <c r="AE20" s="31"/>
      <c r="AF20" s="31"/>
      <c r="AG20" s="31"/>
    </row>
    <row r="21" spans="1:33" ht="21" customHeight="1">
      <c r="A21" s="81"/>
      <c r="B21" s="75"/>
      <c r="C21" s="75"/>
      <c r="D21" s="75"/>
      <c r="E21" s="75"/>
      <c r="F21" s="75"/>
      <c r="G21" s="75"/>
      <c r="H21" s="75"/>
      <c r="I21" s="75"/>
      <c r="J21" s="75"/>
      <c r="K21" s="75"/>
      <c r="L21" s="75"/>
      <c r="M21" s="75"/>
      <c r="N21" s="75"/>
      <c r="O21" s="75"/>
      <c r="P21" s="75"/>
      <c r="Q21" s="75"/>
      <c r="R21" s="82" t="str">
        <f>IF(A21="","",IF(V20="","",V20))</f>
        <v/>
      </c>
      <c r="S21" s="75"/>
      <c r="T21" s="75"/>
      <c r="U21" s="7" t="s">
        <v>35</v>
      </c>
      <c r="V21" s="75"/>
      <c r="W21" s="75"/>
      <c r="X21" s="75"/>
      <c r="Y21" s="76" t="str">
        <f>IF(A21="","",IF((V21-R21)*1440&lt;0,"",(V21-R21)*1440))</f>
        <v/>
      </c>
      <c r="Z21" s="84" t="e">
        <f t="shared" si="0"/>
        <v>#VALUE!</v>
      </c>
      <c r="AA21" s="15" t="s">
        <v>38</v>
      </c>
      <c r="AB21" s="31"/>
      <c r="AC21" s="31"/>
      <c r="AD21" s="31"/>
      <c r="AE21" s="31"/>
      <c r="AF21" s="31"/>
      <c r="AG21" s="31"/>
    </row>
    <row r="22" spans="1:33" ht="21" customHeight="1">
      <c r="A22" s="88" t="s">
        <v>40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90"/>
      <c r="AB22" s="31"/>
      <c r="AC22" s="31"/>
      <c r="AD22" s="31"/>
      <c r="AE22" s="31"/>
      <c r="AF22" s="31"/>
      <c r="AG22" s="31"/>
    </row>
    <row r="23" spans="1:33" ht="21" customHeight="1">
      <c r="A23" s="16"/>
      <c r="B23" s="75" t="s">
        <v>85</v>
      </c>
      <c r="C23" s="75"/>
      <c r="D23" s="1" t="s">
        <v>42</v>
      </c>
      <c r="J23" s="75" t="s">
        <v>85</v>
      </c>
      <c r="K23" s="75"/>
      <c r="L23" s="1" t="s">
        <v>116</v>
      </c>
      <c r="U23" s="91"/>
      <c r="V23" s="91"/>
      <c r="W23" s="37" t="s">
        <v>43</v>
      </c>
      <c r="AA23" s="17"/>
      <c r="AB23" s="31"/>
      <c r="AC23" s="31"/>
      <c r="AD23" s="31"/>
      <c r="AE23" s="31"/>
      <c r="AF23" s="31"/>
      <c r="AG23" s="31"/>
    </row>
    <row r="24" spans="1:33" ht="6.75" customHeight="1" thickBot="1">
      <c r="A24" s="92"/>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4"/>
      <c r="AB24" s="31"/>
      <c r="AC24" s="31"/>
      <c r="AD24" s="31"/>
      <c r="AE24" s="31"/>
      <c r="AF24" s="31"/>
      <c r="AG24" s="31"/>
    </row>
    <row r="25" spans="1:33" ht="21" customHeight="1" thickBot="1">
      <c r="A25" s="1" t="s">
        <v>19</v>
      </c>
      <c r="C25" s="2" t="s">
        <v>125</v>
      </c>
      <c r="AB25" s="31"/>
      <c r="AC25" s="31"/>
      <c r="AD25" s="31"/>
      <c r="AE25" s="31"/>
      <c r="AF25" s="31"/>
      <c r="AG25" s="31"/>
    </row>
    <row r="26" spans="1:33" ht="21" customHeight="1">
      <c r="A26" s="95" t="s">
        <v>50</v>
      </c>
      <c r="B26" s="96"/>
      <c r="C26" s="96"/>
      <c r="D26" s="96"/>
      <c r="E26" s="96"/>
      <c r="F26" s="96"/>
      <c r="G26" s="96"/>
      <c r="H26" s="96"/>
      <c r="I26" s="97"/>
      <c r="J26" s="98" t="s">
        <v>44</v>
      </c>
      <c r="K26" s="96"/>
      <c r="L26" s="97"/>
      <c r="M26" s="98" t="s">
        <v>45</v>
      </c>
      <c r="N26" s="96"/>
      <c r="O26" s="97"/>
      <c r="P26" s="98" t="s">
        <v>46</v>
      </c>
      <c r="Q26" s="96"/>
      <c r="R26" s="96"/>
      <c r="S26" s="97"/>
      <c r="T26" s="98" t="s">
        <v>47</v>
      </c>
      <c r="U26" s="96"/>
      <c r="V26" s="96"/>
      <c r="W26" s="97"/>
      <c r="X26" s="61" t="s">
        <v>48</v>
      </c>
      <c r="Y26" s="61"/>
      <c r="Z26" s="61"/>
      <c r="AA26" s="80"/>
      <c r="AB26" s="31"/>
      <c r="AC26" s="31"/>
      <c r="AD26" s="31"/>
      <c r="AE26" s="31"/>
      <c r="AF26" s="31"/>
      <c r="AG26" s="31"/>
    </row>
    <row r="27" spans="1:33" ht="15.95" customHeight="1">
      <c r="A27" s="43" t="s">
        <v>111</v>
      </c>
      <c r="B27" s="47"/>
      <c r="C27" s="47"/>
      <c r="D27" s="47"/>
      <c r="E27" s="47"/>
      <c r="F27" s="47"/>
      <c r="G27" s="47"/>
      <c r="H27" s="47"/>
      <c r="I27" s="99"/>
      <c r="J27" s="46">
        <v>121</v>
      </c>
      <c r="K27" s="47"/>
      <c r="L27" s="5" t="s">
        <v>53</v>
      </c>
      <c r="M27" s="100">
        <v>30</v>
      </c>
      <c r="N27" s="101"/>
      <c r="O27" s="7" t="s">
        <v>49</v>
      </c>
      <c r="P27" s="48">
        <f>J27*M27</f>
        <v>3630</v>
      </c>
      <c r="Q27" s="49"/>
      <c r="R27" s="49"/>
      <c r="S27" s="5" t="s">
        <v>53</v>
      </c>
      <c r="T27" s="48">
        <f>ROUNDUP(M27/50,0)*1430</f>
        <v>1430</v>
      </c>
      <c r="U27" s="50"/>
      <c r="V27" s="50"/>
      <c r="W27" s="5" t="s">
        <v>53</v>
      </c>
      <c r="X27" s="102">
        <f>P27+T27</f>
        <v>5060</v>
      </c>
      <c r="Y27" s="103"/>
      <c r="Z27" s="103"/>
      <c r="AA27" s="13" t="s">
        <v>53</v>
      </c>
      <c r="AB27" s="31"/>
      <c r="AC27" s="39"/>
      <c r="AD27" s="40"/>
      <c r="AE27" s="40"/>
      <c r="AF27" s="31"/>
      <c r="AG27" s="31"/>
    </row>
    <row r="28" spans="1:33" ht="15.95" customHeight="1">
      <c r="A28" s="43" t="s">
        <v>25</v>
      </c>
      <c r="B28" s="47"/>
      <c r="C28" s="47"/>
      <c r="D28" s="47"/>
      <c r="E28" s="47"/>
      <c r="F28" s="47"/>
      <c r="G28" s="47"/>
      <c r="H28" s="47"/>
      <c r="I28" s="99"/>
      <c r="J28" s="46">
        <v>110</v>
      </c>
      <c r="K28" s="47"/>
      <c r="L28" s="5" t="s">
        <v>53</v>
      </c>
      <c r="M28" s="100"/>
      <c r="N28" s="101"/>
      <c r="O28" s="7" t="s">
        <v>51</v>
      </c>
      <c r="P28" s="48">
        <f t="shared" ref="P28:P41" si="1">J28*M28</f>
        <v>0</v>
      </c>
      <c r="Q28" s="49"/>
      <c r="R28" s="49"/>
      <c r="S28" s="5" t="s">
        <v>53</v>
      </c>
      <c r="T28" s="48">
        <f>ROUNDUP(M28/200,0)*1430</f>
        <v>0</v>
      </c>
      <c r="U28" s="50"/>
      <c r="V28" s="50"/>
      <c r="W28" s="5" t="s">
        <v>53</v>
      </c>
      <c r="X28" s="48">
        <f t="shared" ref="X28:X41" si="2">P28+T28</f>
        <v>0</v>
      </c>
      <c r="Y28" s="49"/>
      <c r="Z28" s="49"/>
      <c r="AA28" s="13" t="s">
        <v>53</v>
      </c>
      <c r="AB28" s="31"/>
      <c r="AC28" s="40"/>
      <c r="AD28" s="40"/>
      <c r="AE28" s="40"/>
      <c r="AF28" s="31"/>
      <c r="AG28" s="31"/>
    </row>
    <row r="29" spans="1:33" ht="15.95" customHeight="1">
      <c r="A29" s="43" t="s">
        <v>26</v>
      </c>
      <c r="B29" s="47"/>
      <c r="C29" s="47"/>
      <c r="D29" s="47"/>
      <c r="E29" s="47"/>
      <c r="F29" s="47"/>
      <c r="G29" s="47"/>
      <c r="H29" s="47"/>
      <c r="I29" s="99"/>
      <c r="J29" s="46">
        <v>110</v>
      </c>
      <c r="K29" s="47"/>
      <c r="L29" s="5" t="s">
        <v>53</v>
      </c>
      <c r="M29" s="100">
        <v>30</v>
      </c>
      <c r="N29" s="101"/>
      <c r="O29" s="7" t="s">
        <v>51</v>
      </c>
      <c r="P29" s="48">
        <f t="shared" si="1"/>
        <v>3300</v>
      </c>
      <c r="Q29" s="49"/>
      <c r="R29" s="49"/>
      <c r="S29" s="5" t="s">
        <v>53</v>
      </c>
      <c r="T29" s="48">
        <f>ROUNDUP(M29/200,0)*1430</f>
        <v>1430</v>
      </c>
      <c r="U29" s="50"/>
      <c r="V29" s="50"/>
      <c r="W29" s="5" t="s">
        <v>53</v>
      </c>
      <c r="X29" s="48">
        <f t="shared" si="2"/>
        <v>4730</v>
      </c>
      <c r="Y29" s="49"/>
      <c r="Z29" s="49"/>
      <c r="AA29" s="13" t="s">
        <v>53</v>
      </c>
      <c r="AB29" s="31"/>
      <c r="AC29" s="40"/>
      <c r="AD29" s="40"/>
      <c r="AE29" s="40"/>
      <c r="AF29" s="31"/>
      <c r="AG29" s="31"/>
    </row>
    <row r="30" spans="1:33" ht="15.95" customHeight="1">
      <c r="A30" s="43" t="s">
        <v>27</v>
      </c>
      <c r="B30" s="47"/>
      <c r="C30" s="47"/>
      <c r="D30" s="47"/>
      <c r="E30" s="47"/>
      <c r="F30" s="47"/>
      <c r="G30" s="47"/>
      <c r="H30" s="47"/>
      <c r="I30" s="99"/>
      <c r="J30" s="46">
        <v>110</v>
      </c>
      <c r="K30" s="47"/>
      <c r="L30" s="5" t="s">
        <v>53</v>
      </c>
      <c r="M30" s="100"/>
      <c r="N30" s="101"/>
      <c r="O30" s="7" t="s">
        <v>51</v>
      </c>
      <c r="P30" s="48">
        <f t="shared" si="1"/>
        <v>0</v>
      </c>
      <c r="Q30" s="49"/>
      <c r="R30" s="49"/>
      <c r="S30" s="5" t="s">
        <v>53</v>
      </c>
      <c r="T30" s="48">
        <f>ROUNDUP(M30/200,0)*1010</f>
        <v>0</v>
      </c>
      <c r="U30" s="50"/>
      <c r="V30" s="50"/>
      <c r="W30" s="5" t="s">
        <v>53</v>
      </c>
      <c r="X30" s="48">
        <f t="shared" si="2"/>
        <v>0</v>
      </c>
      <c r="Y30" s="49"/>
      <c r="Z30" s="49"/>
      <c r="AA30" s="13" t="s">
        <v>53</v>
      </c>
      <c r="AB30" s="31"/>
      <c r="AC30" s="40"/>
      <c r="AD30" s="40"/>
      <c r="AE30" s="40"/>
      <c r="AF30" s="31"/>
      <c r="AG30" s="31"/>
    </row>
    <row r="31" spans="1:33" ht="17.100000000000001" customHeight="1">
      <c r="A31" s="43" t="s">
        <v>28</v>
      </c>
      <c r="B31" s="47"/>
      <c r="C31" s="47"/>
      <c r="D31" s="47"/>
      <c r="E31" s="47"/>
      <c r="F31" s="47"/>
      <c r="G31" s="47"/>
      <c r="H31" s="47"/>
      <c r="I31" s="99"/>
      <c r="J31" s="46">
        <v>660</v>
      </c>
      <c r="K31" s="47"/>
      <c r="L31" s="5" t="s">
        <v>53</v>
      </c>
      <c r="M31" s="100"/>
      <c r="N31" s="101"/>
      <c r="O31" s="7" t="s">
        <v>51</v>
      </c>
      <c r="P31" s="48">
        <f t="shared" si="1"/>
        <v>0</v>
      </c>
      <c r="Q31" s="49"/>
      <c r="R31" s="49"/>
      <c r="S31" s="5" t="s">
        <v>53</v>
      </c>
      <c r="T31" s="48">
        <f>ROUNDUP(M31/100,0)*1430</f>
        <v>0</v>
      </c>
      <c r="U31" s="50"/>
      <c r="V31" s="50"/>
      <c r="W31" s="5" t="s">
        <v>53</v>
      </c>
      <c r="X31" s="48">
        <f t="shared" si="2"/>
        <v>0</v>
      </c>
      <c r="Y31" s="49"/>
      <c r="Z31" s="49"/>
      <c r="AA31" s="13" t="s">
        <v>53</v>
      </c>
      <c r="AB31" s="31"/>
      <c r="AC31" s="40"/>
      <c r="AD31" s="40"/>
      <c r="AE31" s="40"/>
      <c r="AF31" s="31"/>
      <c r="AG31" s="31"/>
    </row>
    <row r="32" spans="1:33" ht="15.95" customHeight="1">
      <c r="A32" s="43" t="s">
        <v>29</v>
      </c>
      <c r="B32" s="47"/>
      <c r="C32" s="47"/>
      <c r="D32" s="47"/>
      <c r="E32" s="47"/>
      <c r="F32" s="47"/>
      <c r="G32" s="47"/>
      <c r="H32" s="47"/>
      <c r="I32" s="99"/>
      <c r="J32" s="46">
        <v>143</v>
      </c>
      <c r="K32" s="47"/>
      <c r="L32" s="5" t="s">
        <v>53</v>
      </c>
      <c r="M32" s="100"/>
      <c r="N32" s="101"/>
      <c r="O32" s="7" t="s">
        <v>51</v>
      </c>
      <c r="P32" s="48">
        <f t="shared" si="1"/>
        <v>0</v>
      </c>
      <c r="Q32" s="49"/>
      <c r="R32" s="49"/>
      <c r="S32" s="5" t="s">
        <v>53</v>
      </c>
      <c r="T32" s="48">
        <f>ROUNDUP(M32/600,0)*1430</f>
        <v>0</v>
      </c>
      <c r="U32" s="50"/>
      <c r="V32" s="50"/>
      <c r="W32" s="5" t="s">
        <v>53</v>
      </c>
      <c r="X32" s="48">
        <f t="shared" si="2"/>
        <v>0</v>
      </c>
      <c r="Y32" s="49"/>
      <c r="Z32" s="49"/>
      <c r="AA32" s="13" t="s">
        <v>53</v>
      </c>
      <c r="AB32" s="31"/>
      <c r="AC32" s="31"/>
      <c r="AD32" s="31"/>
      <c r="AE32" s="31"/>
      <c r="AF32" s="31"/>
      <c r="AG32" s="31"/>
    </row>
    <row r="33" spans="1:33" ht="15.95" customHeight="1">
      <c r="A33" s="43" t="s">
        <v>30</v>
      </c>
      <c r="B33" s="47"/>
      <c r="C33" s="47"/>
      <c r="D33" s="47"/>
      <c r="E33" s="47"/>
      <c r="F33" s="47"/>
      <c r="G33" s="47"/>
      <c r="H33" s="47"/>
      <c r="I33" s="99"/>
      <c r="J33" s="46">
        <v>220</v>
      </c>
      <c r="K33" s="47"/>
      <c r="L33" s="5" t="s">
        <v>53</v>
      </c>
      <c r="M33" s="100"/>
      <c r="N33" s="101"/>
      <c r="O33" s="7" t="s">
        <v>51</v>
      </c>
      <c r="P33" s="48">
        <f t="shared" si="1"/>
        <v>0</v>
      </c>
      <c r="Q33" s="49"/>
      <c r="R33" s="49"/>
      <c r="S33" s="5" t="s">
        <v>53</v>
      </c>
      <c r="T33" s="48">
        <f>ROUNDUP(M33/2000,0)*1430</f>
        <v>0</v>
      </c>
      <c r="U33" s="50"/>
      <c r="V33" s="50"/>
      <c r="W33" s="5" t="s">
        <v>53</v>
      </c>
      <c r="X33" s="48">
        <f t="shared" si="2"/>
        <v>0</v>
      </c>
      <c r="Y33" s="49"/>
      <c r="Z33" s="49"/>
      <c r="AA33" s="13" t="s">
        <v>53</v>
      </c>
      <c r="AB33" s="31"/>
      <c r="AC33" s="31"/>
      <c r="AD33" s="31"/>
      <c r="AE33" s="31"/>
      <c r="AF33" s="31"/>
      <c r="AG33" s="31"/>
    </row>
    <row r="34" spans="1:33" ht="17.100000000000001" customHeight="1">
      <c r="A34" s="43" t="s">
        <v>109</v>
      </c>
      <c r="B34" s="47"/>
      <c r="C34" s="47"/>
      <c r="D34" s="47"/>
      <c r="E34" s="47"/>
      <c r="F34" s="47"/>
      <c r="G34" s="47"/>
      <c r="H34" s="47"/>
      <c r="I34" s="99"/>
      <c r="J34" s="46">
        <v>440</v>
      </c>
      <c r="K34" s="47"/>
      <c r="L34" s="5" t="s">
        <v>53</v>
      </c>
      <c r="M34" s="27"/>
      <c r="N34" s="28"/>
      <c r="O34" s="7" t="s">
        <v>51</v>
      </c>
      <c r="P34" s="48">
        <f t="shared" si="1"/>
        <v>0</v>
      </c>
      <c r="Q34" s="49"/>
      <c r="R34" s="49"/>
      <c r="S34" s="5" t="s">
        <v>53</v>
      </c>
      <c r="T34" s="48">
        <f>ROUNDUP(M34/60,0)*1430</f>
        <v>0</v>
      </c>
      <c r="U34" s="50"/>
      <c r="V34" s="50"/>
      <c r="W34" s="5" t="s">
        <v>53</v>
      </c>
      <c r="X34" s="48">
        <f t="shared" si="2"/>
        <v>0</v>
      </c>
      <c r="Y34" s="49"/>
      <c r="Z34" s="49"/>
      <c r="AA34" s="13" t="s">
        <v>53</v>
      </c>
      <c r="AB34" s="31"/>
      <c r="AC34" s="31"/>
      <c r="AD34" s="31"/>
      <c r="AE34" s="31"/>
      <c r="AF34" s="31"/>
      <c r="AG34" s="31"/>
    </row>
    <row r="35" spans="1:33" ht="15.95" customHeight="1">
      <c r="A35" s="88" t="s">
        <v>117</v>
      </c>
      <c r="B35" s="89"/>
      <c r="C35" s="89"/>
      <c r="D35" s="89"/>
      <c r="E35" s="89"/>
      <c r="F35" s="89"/>
      <c r="G35" s="89"/>
      <c r="H35" s="89"/>
      <c r="I35" s="104"/>
      <c r="J35" s="46">
        <v>1650</v>
      </c>
      <c r="K35" s="47"/>
      <c r="L35" s="12" t="s">
        <v>53</v>
      </c>
      <c r="M35" s="100"/>
      <c r="N35" s="101"/>
      <c r="O35" s="18" t="s">
        <v>52</v>
      </c>
      <c r="P35" s="48">
        <f t="shared" si="1"/>
        <v>0</v>
      </c>
      <c r="Q35" s="49"/>
      <c r="R35" s="49"/>
      <c r="S35" s="12" t="s">
        <v>53</v>
      </c>
      <c r="T35" s="105">
        <v>0</v>
      </c>
      <c r="U35" s="89"/>
      <c r="V35" s="89"/>
      <c r="W35" s="12" t="s">
        <v>53</v>
      </c>
      <c r="X35" s="48">
        <f t="shared" si="2"/>
        <v>0</v>
      </c>
      <c r="Y35" s="49"/>
      <c r="Z35" s="49"/>
      <c r="AA35" s="19" t="s">
        <v>53</v>
      </c>
      <c r="AB35" s="31"/>
      <c r="AC35" s="31"/>
      <c r="AD35" s="31"/>
      <c r="AE35" s="31"/>
      <c r="AF35" s="31"/>
      <c r="AG35" s="31"/>
    </row>
    <row r="36" spans="1:33" ht="15.95" customHeight="1">
      <c r="A36" s="43" t="s">
        <v>102</v>
      </c>
      <c r="B36" s="44"/>
      <c r="C36" s="44"/>
      <c r="D36" s="44"/>
      <c r="E36" s="44"/>
      <c r="F36" s="44"/>
      <c r="G36" s="44"/>
      <c r="H36" s="44"/>
      <c r="I36" s="45"/>
      <c r="J36" s="46">
        <v>1650</v>
      </c>
      <c r="K36" s="47"/>
      <c r="L36" s="12" t="s">
        <v>53</v>
      </c>
      <c r="M36" s="27"/>
      <c r="N36" s="28"/>
      <c r="O36" s="18" t="s">
        <v>52</v>
      </c>
      <c r="P36" s="48">
        <f t="shared" si="1"/>
        <v>0</v>
      </c>
      <c r="Q36" s="49"/>
      <c r="R36" s="49"/>
      <c r="S36" s="5" t="s">
        <v>53</v>
      </c>
      <c r="T36" s="48">
        <f t="shared" ref="T36:T41" si="3">ROUNDUP(M36/50,0)*1430</f>
        <v>0</v>
      </c>
      <c r="U36" s="50"/>
      <c r="V36" s="50"/>
      <c r="W36" s="5" t="s">
        <v>53</v>
      </c>
      <c r="X36" s="48">
        <f t="shared" si="2"/>
        <v>0</v>
      </c>
      <c r="Y36" s="49"/>
      <c r="Z36" s="49"/>
      <c r="AA36" s="13" t="s">
        <v>53</v>
      </c>
      <c r="AB36" s="31"/>
      <c r="AC36" s="31"/>
      <c r="AD36" s="31"/>
      <c r="AE36" s="31"/>
      <c r="AF36" s="31"/>
      <c r="AG36" s="31"/>
    </row>
    <row r="37" spans="1:33" ht="15.95" customHeight="1">
      <c r="A37" s="43" t="s">
        <v>103</v>
      </c>
      <c r="B37" s="44"/>
      <c r="C37" s="44"/>
      <c r="D37" s="44"/>
      <c r="E37" s="44"/>
      <c r="F37" s="44"/>
      <c r="G37" s="44"/>
      <c r="H37" s="44"/>
      <c r="I37" s="45"/>
      <c r="J37" s="46">
        <v>1650</v>
      </c>
      <c r="K37" s="47"/>
      <c r="L37" s="12" t="s">
        <v>53</v>
      </c>
      <c r="M37" s="27"/>
      <c r="N37" s="28"/>
      <c r="O37" s="18" t="s">
        <v>52</v>
      </c>
      <c r="P37" s="48">
        <f t="shared" si="1"/>
        <v>0</v>
      </c>
      <c r="Q37" s="49"/>
      <c r="R37" s="49"/>
      <c r="S37" s="5" t="s">
        <v>53</v>
      </c>
      <c r="T37" s="48">
        <f t="shared" si="3"/>
        <v>0</v>
      </c>
      <c r="U37" s="50"/>
      <c r="V37" s="50"/>
      <c r="W37" s="5" t="s">
        <v>53</v>
      </c>
      <c r="X37" s="48">
        <f t="shared" si="2"/>
        <v>0</v>
      </c>
      <c r="Y37" s="49"/>
      <c r="Z37" s="49"/>
      <c r="AA37" s="13" t="s">
        <v>53</v>
      </c>
      <c r="AB37" s="31"/>
      <c r="AC37" s="31"/>
      <c r="AD37" s="31"/>
      <c r="AE37" s="31"/>
      <c r="AF37" s="31"/>
      <c r="AG37" s="31"/>
    </row>
    <row r="38" spans="1:33" ht="15.95" customHeight="1">
      <c r="A38" s="43" t="s">
        <v>104</v>
      </c>
      <c r="B38" s="44"/>
      <c r="C38" s="44"/>
      <c r="D38" s="44"/>
      <c r="E38" s="44"/>
      <c r="F38" s="44"/>
      <c r="G38" s="44"/>
      <c r="H38" s="44"/>
      <c r="I38" s="45"/>
      <c r="J38" s="46">
        <v>1650</v>
      </c>
      <c r="K38" s="47"/>
      <c r="L38" s="12" t="s">
        <v>53</v>
      </c>
      <c r="M38" s="27"/>
      <c r="N38" s="28"/>
      <c r="O38" s="18" t="s">
        <v>52</v>
      </c>
      <c r="P38" s="48">
        <f t="shared" si="1"/>
        <v>0</v>
      </c>
      <c r="Q38" s="49"/>
      <c r="R38" s="49"/>
      <c r="S38" s="5" t="s">
        <v>53</v>
      </c>
      <c r="T38" s="48">
        <f t="shared" si="3"/>
        <v>0</v>
      </c>
      <c r="U38" s="50"/>
      <c r="V38" s="50"/>
      <c r="W38" s="5" t="s">
        <v>53</v>
      </c>
      <c r="X38" s="48">
        <f t="shared" si="2"/>
        <v>0</v>
      </c>
      <c r="Y38" s="49"/>
      <c r="Z38" s="49"/>
      <c r="AA38" s="13" t="s">
        <v>53</v>
      </c>
      <c r="AB38" s="31"/>
      <c r="AC38" s="31"/>
      <c r="AD38" s="31"/>
      <c r="AE38" s="31"/>
      <c r="AF38" s="31"/>
      <c r="AG38" s="31"/>
    </row>
    <row r="39" spans="1:33" ht="15.95" customHeight="1">
      <c r="A39" s="43" t="s">
        <v>105</v>
      </c>
      <c r="B39" s="44"/>
      <c r="C39" s="44"/>
      <c r="D39" s="44"/>
      <c r="E39" s="44"/>
      <c r="F39" s="44"/>
      <c r="G39" s="44"/>
      <c r="H39" s="44"/>
      <c r="I39" s="45"/>
      <c r="J39" s="46">
        <v>220</v>
      </c>
      <c r="K39" s="47"/>
      <c r="L39" s="12" t="s">
        <v>53</v>
      </c>
      <c r="M39" s="27"/>
      <c r="N39" s="28"/>
      <c r="O39" s="18" t="s">
        <v>52</v>
      </c>
      <c r="P39" s="48">
        <f t="shared" si="1"/>
        <v>0</v>
      </c>
      <c r="Q39" s="49"/>
      <c r="R39" s="49"/>
      <c r="S39" s="5" t="s">
        <v>53</v>
      </c>
      <c r="T39" s="48">
        <f t="shared" si="3"/>
        <v>0</v>
      </c>
      <c r="U39" s="50"/>
      <c r="V39" s="50"/>
      <c r="W39" s="5" t="s">
        <v>53</v>
      </c>
      <c r="X39" s="48">
        <f t="shared" si="2"/>
        <v>0</v>
      </c>
      <c r="Y39" s="49"/>
      <c r="Z39" s="49"/>
      <c r="AA39" s="13" t="s">
        <v>53</v>
      </c>
      <c r="AB39" s="31"/>
      <c r="AC39" s="31"/>
      <c r="AD39" s="31"/>
      <c r="AE39" s="31"/>
      <c r="AF39" s="31"/>
      <c r="AG39" s="31"/>
    </row>
    <row r="40" spans="1:33" ht="15.95" customHeight="1">
      <c r="A40" s="43" t="s">
        <v>106</v>
      </c>
      <c r="B40" s="44"/>
      <c r="C40" s="44"/>
      <c r="D40" s="44"/>
      <c r="E40" s="44"/>
      <c r="F40" s="44"/>
      <c r="G40" s="44"/>
      <c r="H40" s="44"/>
      <c r="I40" s="45"/>
      <c r="J40" s="46">
        <v>220</v>
      </c>
      <c r="K40" s="47"/>
      <c r="L40" s="12" t="s">
        <v>53</v>
      </c>
      <c r="M40" s="27"/>
      <c r="N40" s="28"/>
      <c r="O40" s="18" t="s">
        <v>52</v>
      </c>
      <c r="P40" s="48">
        <f t="shared" si="1"/>
        <v>0</v>
      </c>
      <c r="Q40" s="49"/>
      <c r="R40" s="49"/>
      <c r="S40" s="5" t="s">
        <v>53</v>
      </c>
      <c r="T40" s="48">
        <f t="shared" si="3"/>
        <v>0</v>
      </c>
      <c r="U40" s="50"/>
      <c r="V40" s="50"/>
      <c r="W40" s="5" t="s">
        <v>53</v>
      </c>
      <c r="X40" s="48">
        <f t="shared" si="2"/>
        <v>0</v>
      </c>
      <c r="Y40" s="49"/>
      <c r="Z40" s="49"/>
      <c r="AA40" s="13" t="s">
        <v>53</v>
      </c>
      <c r="AB40" s="31"/>
      <c r="AC40" s="31"/>
      <c r="AD40" s="31"/>
      <c r="AE40" s="31"/>
      <c r="AF40" s="31"/>
      <c r="AG40" s="31"/>
    </row>
    <row r="41" spans="1:33" ht="15.95" customHeight="1" thickBot="1">
      <c r="A41" s="43" t="s">
        <v>107</v>
      </c>
      <c r="B41" s="44"/>
      <c r="C41" s="44"/>
      <c r="D41" s="44"/>
      <c r="E41" s="44"/>
      <c r="F41" s="44"/>
      <c r="G41" s="44"/>
      <c r="H41" s="44"/>
      <c r="I41" s="45"/>
      <c r="J41" s="51">
        <v>220</v>
      </c>
      <c r="K41" s="52"/>
      <c r="L41" s="12" t="s">
        <v>53</v>
      </c>
      <c r="M41" s="29"/>
      <c r="N41" s="30"/>
      <c r="O41" s="18" t="s">
        <v>52</v>
      </c>
      <c r="P41" s="53">
        <f t="shared" si="1"/>
        <v>0</v>
      </c>
      <c r="Q41" s="54"/>
      <c r="R41" s="54"/>
      <c r="S41" s="5" t="s">
        <v>53</v>
      </c>
      <c r="T41" s="48">
        <f t="shared" si="3"/>
        <v>0</v>
      </c>
      <c r="U41" s="50"/>
      <c r="V41" s="50"/>
      <c r="W41" s="5" t="s">
        <v>53</v>
      </c>
      <c r="X41" s="53">
        <f t="shared" si="2"/>
        <v>0</v>
      </c>
      <c r="Y41" s="54"/>
      <c r="Z41" s="54"/>
      <c r="AA41" s="13" t="s">
        <v>53</v>
      </c>
      <c r="AB41" s="31"/>
      <c r="AC41" s="31"/>
      <c r="AD41" s="31"/>
      <c r="AE41" s="31"/>
      <c r="AF41" s="31"/>
      <c r="AG41" s="31"/>
    </row>
    <row r="42" spans="1:33" ht="21" customHeight="1" thickTop="1" thickBot="1">
      <c r="A42" s="55" t="s">
        <v>124</v>
      </c>
      <c r="B42" s="56"/>
      <c r="C42" s="56"/>
      <c r="D42" s="56"/>
      <c r="E42" s="56"/>
      <c r="F42" s="56"/>
      <c r="G42" s="56"/>
      <c r="H42" s="56"/>
      <c r="I42" s="56"/>
      <c r="J42" s="56"/>
      <c r="K42" s="56"/>
      <c r="L42" s="56"/>
      <c r="M42" s="56"/>
      <c r="N42" s="56"/>
      <c r="O42" s="57"/>
      <c r="P42" s="58">
        <f>SUM(P27:R41)</f>
        <v>6930</v>
      </c>
      <c r="Q42" s="59"/>
      <c r="R42" s="59"/>
      <c r="S42" s="20" t="s">
        <v>53</v>
      </c>
      <c r="T42" s="58">
        <f>SUM(T27:V41)</f>
        <v>2860</v>
      </c>
      <c r="U42" s="59"/>
      <c r="V42" s="59"/>
      <c r="W42" s="20" t="s">
        <v>53</v>
      </c>
      <c r="X42" s="58">
        <f>SUM(X27:Z41)</f>
        <v>9790</v>
      </c>
      <c r="Y42" s="59"/>
      <c r="Z42" s="59"/>
      <c r="AA42" s="21" t="s">
        <v>53</v>
      </c>
      <c r="AB42" s="31"/>
      <c r="AC42" s="31"/>
      <c r="AD42" s="31"/>
      <c r="AE42" s="31"/>
      <c r="AF42" s="31"/>
      <c r="AG42" s="31"/>
    </row>
    <row r="43" spans="1:33">
      <c r="A43" s="60" t="s">
        <v>20</v>
      </c>
      <c r="B43" s="61"/>
      <c r="C43" s="61"/>
      <c r="D43" s="66" t="s">
        <v>54</v>
      </c>
      <c r="E43" s="66"/>
      <c r="F43" s="66"/>
      <c r="G43" s="66"/>
      <c r="H43" s="66"/>
      <c r="I43" s="66"/>
      <c r="J43" s="67" t="s">
        <v>98</v>
      </c>
      <c r="K43" s="67"/>
      <c r="L43" s="67"/>
      <c r="M43" s="67"/>
      <c r="N43" s="67"/>
      <c r="O43" s="67"/>
      <c r="P43" s="67"/>
      <c r="Q43" s="67"/>
      <c r="R43" s="67"/>
      <c r="S43" s="67"/>
      <c r="T43" s="67"/>
      <c r="U43" s="67"/>
      <c r="V43" s="67"/>
      <c r="W43" s="67"/>
      <c r="X43" s="67"/>
      <c r="Y43" s="67"/>
      <c r="Z43" s="67"/>
      <c r="AA43" s="68"/>
      <c r="AB43" s="31"/>
      <c r="AC43" s="31"/>
      <c r="AD43" s="31"/>
      <c r="AE43" s="31"/>
      <c r="AF43" s="31"/>
      <c r="AG43" s="31"/>
    </row>
    <row r="44" spans="1:33" ht="17.25" customHeight="1">
      <c r="A44" s="62"/>
      <c r="B44" s="63"/>
      <c r="C44" s="63"/>
      <c r="D44" s="63" t="s">
        <v>21</v>
      </c>
      <c r="E44" s="63"/>
      <c r="F44" s="63"/>
      <c r="G44" s="63"/>
      <c r="H44" s="63"/>
      <c r="I44" s="63"/>
      <c r="J44" s="69" t="s">
        <v>99</v>
      </c>
      <c r="K44" s="69"/>
      <c r="L44" s="69"/>
      <c r="M44" s="69"/>
      <c r="N44" s="69"/>
      <c r="O44" s="69"/>
      <c r="P44" s="69"/>
      <c r="Q44" s="69"/>
      <c r="R44" s="69"/>
      <c r="S44" s="69"/>
      <c r="T44" s="69"/>
      <c r="U44" s="69"/>
      <c r="V44" s="69"/>
      <c r="W44" s="69"/>
      <c r="X44" s="69"/>
      <c r="Y44" s="69"/>
      <c r="Z44" s="69"/>
      <c r="AA44" s="70"/>
      <c r="AB44" s="31"/>
      <c r="AC44" s="31"/>
      <c r="AD44" s="31"/>
      <c r="AE44" s="31"/>
      <c r="AF44" s="31"/>
      <c r="AG44" s="31"/>
    </row>
    <row r="45" spans="1:33" ht="17.25" customHeight="1" thickBot="1">
      <c r="A45" s="64"/>
      <c r="B45" s="65"/>
      <c r="C45" s="65"/>
      <c r="D45" s="65" t="s">
        <v>22</v>
      </c>
      <c r="E45" s="65"/>
      <c r="F45" s="65"/>
      <c r="G45" s="65"/>
      <c r="H45" s="65"/>
      <c r="I45" s="65"/>
      <c r="J45" s="106" t="s">
        <v>91</v>
      </c>
      <c r="K45" s="106"/>
      <c r="L45" s="106"/>
      <c r="M45" s="106"/>
      <c r="N45" s="106"/>
      <c r="O45" s="106"/>
      <c r="P45" s="106"/>
      <c r="Q45" s="106"/>
      <c r="R45" s="106"/>
      <c r="S45" s="106"/>
      <c r="T45" s="106"/>
      <c r="U45" s="106"/>
      <c r="V45" s="106"/>
      <c r="W45" s="106"/>
      <c r="X45" s="106"/>
      <c r="Y45" s="106"/>
      <c r="Z45" s="106"/>
      <c r="AA45" s="107"/>
      <c r="AB45" s="31"/>
      <c r="AC45" s="31"/>
      <c r="AD45" s="31"/>
      <c r="AE45" s="31"/>
      <c r="AF45" s="31"/>
      <c r="AG45" s="31"/>
    </row>
    <row r="46" spans="1:33" ht="30" customHeight="1">
      <c r="A46" s="108" t="s">
        <v>62</v>
      </c>
      <c r="B46" s="109"/>
      <c r="C46" s="109"/>
      <c r="D46" s="109" t="s">
        <v>55</v>
      </c>
      <c r="E46" s="109"/>
      <c r="F46" s="109"/>
      <c r="G46" s="109"/>
      <c r="H46" s="109"/>
      <c r="I46" s="109"/>
      <c r="J46" s="113"/>
      <c r="K46" s="113"/>
      <c r="L46" s="113"/>
      <c r="M46" s="113"/>
      <c r="N46" s="113"/>
      <c r="O46" s="113"/>
      <c r="P46" s="113"/>
      <c r="Q46" s="113"/>
      <c r="R46" s="113"/>
      <c r="S46" s="113"/>
      <c r="T46" s="113"/>
      <c r="U46" s="113"/>
      <c r="V46" s="113"/>
      <c r="W46" s="113"/>
      <c r="X46" s="113"/>
      <c r="Y46" s="113"/>
      <c r="Z46" s="113"/>
      <c r="AA46" s="114"/>
      <c r="AB46" s="31"/>
      <c r="AC46" s="31"/>
      <c r="AD46" s="31"/>
      <c r="AE46" s="31"/>
      <c r="AF46" s="31"/>
      <c r="AG46" s="31"/>
    </row>
    <row r="47" spans="1:33" ht="29.65" customHeight="1">
      <c r="A47" s="110"/>
      <c r="B47" s="85"/>
      <c r="C47" s="85"/>
      <c r="D47" s="63" t="s">
        <v>23</v>
      </c>
      <c r="E47" s="63"/>
      <c r="F47" s="63"/>
      <c r="G47" s="63"/>
      <c r="H47" s="63"/>
      <c r="I47" s="63"/>
      <c r="J47" s="69"/>
      <c r="K47" s="69"/>
      <c r="L47" s="69"/>
      <c r="M47" s="69"/>
      <c r="N47" s="69"/>
      <c r="O47" s="69"/>
      <c r="P47" s="69"/>
      <c r="Q47" s="69"/>
      <c r="R47" s="69"/>
      <c r="S47" s="69"/>
      <c r="T47" s="69"/>
      <c r="U47" s="69"/>
      <c r="V47" s="69"/>
      <c r="W47" s="69"/>
      <c r="X47" s="69"/>
      <c r="Y47" s="69"/>
      <c r="Z47" s="69"/>
      <c r="AA47" s="70"/>
      <c r="AB47" s="31"/>
      <c r="AC47" s="31"/>
      <c r="AD47" s="31"/>
      <c r="AE47" s="31"/>
      <c r="AF47" s="31"/>
      <c r="AG47" s="31"/>
    </row>
    <row r="48" spans="1:33" ht="47.25" customHeight="1" thickBot="1">
      <c r="A48" s="111"/>
      <c r="B48" s="112"/>
      <c r="C48" s="112"/>
      <c r="D48" s="65" t="s">
        <v>24</v>
      </c>
      <c r="E48" s="65"/>
      <c r="F48" s="65"/>
      <c r="G48" s="65"/>
      <c r="H48" s="65"/>
      <c r="I48" s="65"/>
      <c r="J48" s="106"/>
      <c r="K48" s="106"/>
      <c r="L48" s="106"/>
      <c r="M48" s="106"/>
      <c r="N48" s="106"/>
      <c r="O48" s="106"/>
      <c r="P48" s="106"/>
      <c r="Q48" s="106"/>
      <c r="R48" s="106"/>
      <c r="S48" s="106"/>
      <c r="T48" s="106"/>
      <c r="U48" s="106"/>
      <c r="V48" s="106"/>
      <c r="W48" s="106"/>
      <c r="X48" s="106"/>
      <c r="Y48" s="106"/>
      <c r="Z48" s="106"/>
      <c r="AA48" s="107"/>
      <c r="AB48" s="31"/>
      <c r="AC48" s="31"/>
      <c r="AD48" s="31"/>
      <c r="AE48" s="31"/>
      <c r="AF48" s="31"/>
      <c r="AG48" s="31"/>
    </row>
    <row r="49" spans="1:33" ht="23.2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row>
    <row r="50" spans="1:33" ht="18" customHeight="1">
      <c r="A50" s="31" t="s">
        <v>59</v>
      </c>
      <c r="B50" s="115" t="s">
        <v>60</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31"/>
      <c r="AC50" s="31"/>
      <c r="AD50" s="31"/>
      <c r="AE50" s="31"/>
      <c r="AF50" s="31"/>
      <c r="AG50" s="31"/>
    </row>
    <row r="51" spans="1:33" ht="18" customHeight="1">
      <c r="A51" s="31"/>
      <c r="B51" s="115" t="s">
        <v>61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31"/>
      <c r="AC51" s="31"/>
      <c r="AD51" s="31"/>
      <c r="AE51" s="31"/>
      <c r="AF51" s="31"/>
      <c r="AG51" s="31"/>
    </row>
    <row r="52" spans="1:33" ht="18" customHeight="1">
      <c r="A52" s="31"/>
      <c r="B52" s="41" t="s">
        <v>120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31"/>
      <c r="AC52" s="31"/>
      <c r="AD52" s="31"/>
      <c r="AE52" s="31"/>
      <c r="AF52" s="31"/>
      <c r="AG52" s="31"/>
    </row>
    <row r="53" spans="1:33" ht="18" customHeight="1">
      <c r="A53" s="31"/>
      <c r="B53" s="41" t="s">
        <v>119</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31"/>
      <c r="AC53" s="31"/>
      <c r="AD53" s="31"/>
      <c r="AE53" s="31"/>
      <c r="AF53" s="31"/>
      <c r="AG53" s="31"/>
    </row>
    <row r="54" spans="1:33" ht="33.75" customHeight="1">
      <c r="A54" s="31"/>
      <c r="B54" s="41" t="s">
        <v>121</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31"/>
      <c r="AC54" s="31"/>
      <c r="AD54" s="31"/>
      <c r="AE54" s="31"/>
      <c r="AF54" s="31"/>
      <c r="AG54" s="31"/>
    </row>
    <row r="55" spans="1:33" ht="18" customHeight="1">
      <c r="A55" s="31"/>
      <c r="B55" s="41" t="s">
        <v>110</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31"/>
      <c r="AC55" s="31"/>
      <c r="AD55" s="31"/>
      <c r="AE55" s="31"/>
      <c r="AF55" s="31"/>
      <c r="AG55" s="31"/>
    </row>
    <row r="56" spans="1:33" ht="18" customHeight="1">
      <c r="A56" s="31"/>
      <c r="B56" s="41" t="s">
        <v>126</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31"/>
      <c r="AC56" s="31"/>
      <c r="AD56" s="31"/>
      <c r="AE56" s="31"/>
      <c r="AF56" s="31"/>
      <c r="AG56" s="31"/>
    </row>
    <row r="57" spans="1:33">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row>
    <row r="58" spans="1:33">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row>
    <row r="59" spans="1:33">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row>
  </sheetData>
  <mergeCells count="169">
    <mergeCell ref="J45:AA45"/>
    <mergeCell ref="A46:C48"/>
    <mergeCell ref="D46:I46"/>
    <mergeCell ref="J46:AA46"/>
    <mergeCell ref="D47:I47"/>
    <mergeCell ref="J47:AA47"/>
    <mergeCell ref="D48:I48"/>
    <mergeCell ref="J48:AA48"/>
    <mergeCell ref="B52:AA52"/>
    <mergeCell ref="B50:AA50"/>
    <mergeCell ref="B51:AA51"/>
    <mergeCell ref="A35:I35"/>
    <mergeCell ref="J35:K35"/>
    <mergeCell ref="M35:N35"/>
    <mergeCell ref="P35:R35"/>
    <mergeCell ref="T35:V35"/>
    <mergeCell ref="X35:Z35"/>
    <mergeCell ref="A33:I33"/>
    <mergeCell ref="J33:K33"/>
    <mergeCell ref="M33:N33"/>
    <mergeCell ref="P33:R33"/>
    <mergeCell ref="T33:V33"/>
    <mergeCell ref="X33:Z33"/>
    <mergeCell ref="A34:I34"/>
    <mergeCell ref="J34:K34"/>
    <mergeCell ref="P34:R34"/>
    <mergeCell ref="T34:V34"/>
    <mergeCell ref="X34:Z34"/>
    <mergeCell ref="A32:I32"/>
    <mergeCell ref="J32:K32"/>
    <mergeCell ref="M32:N32"/>
    <mergeCell ref="P32:R32"/>
    <mergeCell ref="T32:V32"/>
    <mergeCell ref="X32:Z32"/>
    <mergeCell ref="A31:I31"/>
    <mergeCell ref="J31:K31"/>
    <mergeCell ref="M31:N31"/>
    <mergeCell ref="P31:R31"/>
    <mergeCell ref="T31:V31"/>
    <mergeCell ref="X31:Z31"/>
    <mergeCell ref="A30:I30"/>
    <mergeCell ref="J30:K30"/>
    <mergeCell ref="M30:N30"/>
    <mergeCell ref="P30:R30"/>
    <mergeCell ref="T30:V30"/>
    <mergeCell ref="X30:Z30"/>
    <mergeCell ref="A29:I29"/>
    <mergeCell ref="J29:K29"/>
    <mergeCell ref="M29:N29"/>
    <mergeCell ref="P29:R29"/>
    <mergeCell ref="T29:V29"/>
    <mergeCell ref="X29:Z29"/>
    <mergeCell ref="A28:I28"/>
    <mergeCell ref="J28:K28"/>
    <mergeCell ref="M28:N28"/>
    <mergeCell ref="P28:R28"/>
    <mergeCell ref="T28:V28"/>
    <mergeCell ref="X28:Z28"/>
    <mergeCell ref="X26:AA26"/>
    <mergeCell ref="A27:I27"/>
    <mergeCell ref="J27:K27"/>
    <mergeCell ref="M27:N27"/>
    <mergeCell ref="P27:R27"/>
    <mergeCell ref="T27:V27"/>
    <mergeCell ref="X27:Z27"/>
    <mergeCell ref="A22:AA22"/>
    <mergeCell ref="B23:C23"/>
    <mergeCell ref="J23:K23"/>
    <mergeCell ref="U23:V23"/>
    <mergeCell ref="A24:AA24"/>
    <mergeCell ref="A26:I26"/>
    <mergeCell ref="J26:L26"/>
    <mergeCell ref="M26:O26"/>
    <mergeCell ref="P26:S26"/>
    <mergeCell ref="T26:W26"/>
    <mergeCell ref="A20:Q20"/>
    <mergeCell ref="R20:T20"/>
    <mergeCell ref="V20:X20"/>
    <mergeCell ref="Y20:Z20"/>
    <mergeCell ref="A21:Q21"/>
    <mergeCell ref="R21:T21"/>
    <mergeCell ref="V21:X21"/>
    <mergeCell ref="Y21:Z21"/>
    <mergeCell ref="A18:Q18"/>
    <mergeCell ref="R18:T18"/>
    <mergeCell ref="V18:X18"/>
    <mergeCell ref="Y18:Z18"/>
    <mergeCell ref="A19:Q19"/>
    <mergeCell ref="R19:T19"/>
    <mergeCell ref="V19:X19"/>
    <mergeCell ref="Y19:Z19"/>
    <mergeCell ref="A16:Q16"/>
    <mergeCell ref="R16:T16"/>
    <mergeCell ref="V16:X16"/>
    <mergeCell ref="Y16:AA16"/>
    <mergeCell ref="A17:Q17"/>
    <mergeCell ref="R17:T17"/>
    <mergeCell ref="V17:X17"/>
    <mergeCell ref="Y17:Z17"/>
    <mergeCell ref="A12:C13"/>
    <mergeCell ref="L12:O12"/>
    <mergeCell ref="X12:AA12"/>
    <mergeCell ref="L13:O13"/>
    <mergeCell ref="X13:AA13"/>
    <mergeCell ref="D15:Q15"/>
    <mergeCell ref="R15:AA15"/>
    <mergeCell ref="A10:C10"/>
    <mergeCell ref="D10:F10"/>
    <mergeCell ref="A11:C11"/>
    <mergeCell ref="D11:AA11"/>
    <mergeCell ref="A7:C7"/>
    <mergeCell ref="D7:N7"/>
    <mergeCell ref="O7:P7"/>
    <mergeCell ref="Q7:AA7"/>
    <mergeCell ref="A8:C8"/>
    <mergeCell ref="D8:F8"/>
    <mergeCell ref="A2:AA2"/>
    <mergeCell ref="B4:G4"/>
    <mergeCell ref="Q4:R4"/>
    <mergeCell ref="A6:C6"/>
    <mergeCell ref="D6:N6"/>
    <mergeCell ref="O6:P6"/>
    <mergeCell ref="Q6:AA6"/>
    <mergeCell ref="A9:C9"/>
    <mergeCell ref="D9:AA9"/>
    <mergeCell ref="A36:I36"/>
    <mergeCell ref="J36:K36"/>
    <mergeCell ref="P36:R36"/>
    <mergeCell ref="T36:V36"/>
    <mergeCell ref="X36:Z36"/>
    <mergeCell ref="A37:I37"/>
    <mergeCell ref="J37:K37"/>
    <mergeCell ref="P37:R37"/>
    <mergeCell ref="T37:V37"/>
    <mergeCell ref="X37:Z37"/>
    <mergeCell ref="A38:I38"/>
    <mergeCell ref="J38:K38"/>
    <mergeCell ref="P38:R38"/>
    <mergeCell ref="T38:V38"/>
    <mergeCell ref="X38:Z38"/>
    <mergeCell ref="A39:I39"/>
    <mergeCell ref="J39:K39"/>
    <mergeCell ref="P39:R39"/>
    <mergeCell ref="T39:V39"/>
    <mergeCell ref="X39:Z39"/>
    <mergeCell ref="B56:AA56"/>
    <mergeCell ref="A40:I40"/>
    <mergeCell ref="J40:K40"/>
    <mergeCell ref="P40:R40"/>
    <mergeCell ref="T40:V40"/>
    <mergeCell ref="X40:Z40"/>
    <mergeCell ref="A41:I41"/>
    <mergeCell ref="J41:K41"/>
    <mergeCell ref="P41:R41"/>
    <mergeCell ref="T41:V41"/>
    <mergeCell ref="X41:Z41"/>
    <mergeCell ref="A42:O42"/>
    <mergeCell ref="P42:R42"/>
    <mergeCell ref="T42:V42"/>
    <mergeCell ref="X42:Z42"/>
    <mergeCell ref="A43:C45"/>
    <mergeCell ref="D43:I43"/>
    <mergeCell ref="J43:AA43"/>
    <mergeCell ref="D44:I44"/>
    <mergeCell ref="J44:AA44"/>
    <mergeCell ref="D45:I45"/>
    <mergeCell ref="B53:AA53"/>
    <mergeCell ref="B54:AA54"/>
    <mergeCell ref="B55:AA55"/>
  </mergeCells>
  <phoneticPr fontId="2"/>
  <printOptions horizontalCentered="1"/>
  <pageMargins left="0.19685039370078741" right="0.19685039370078741" top="0.74803149606299213" bottom="0.74803149606299213" header="0.31496062992125984" footer="0.31496062992125984"/>
  <pageSetup paperSize="9" scale="61"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showInputMessage="1" showErrorMessage="1" xr:uid="{FE5C3B4E-4FED-4C03-957C-99B355596077}">
          <x14:formula1>
            <xm:f>'実績集計用（非表示）'!$A$5:$A$6</xm:f>
          </x14:formula1>
          <xm:sqref>B23:C23 J23:K23 U23:V23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DE393-2520-4563-A18D-F2EE56AB337D}">
  <sheetPr>
    <pageSetUpPr fitToPage="1"/>
  </sheetPr>
  <dimension ref="A1:AE57"/>
  <sheetViews>
    <sheetView tabSelected="1" view="pageBreakPreview" topLeftCell="A44" zoomScaleNormal="100" zoomScaleSheetLayoutView="100" workbookViewId="0">
      <selection activeCell="AE35" sqref="AE35"/>
    </sheetView>
  </sheetViews>
  <sheetFormatPr defaultColWidth="9" defaultRowHeight="17.25" customHeight="1"/>
  <cols>
    <col min="1" max="1" width="10.625" style="1" customWidth="1"/>
    <col min="2" max="7" width="3.625" style="1" customWidth="1"/>
    <col min="8" max="8" width="5.125" style="1" customWidth="1"/>
    <col min="9" max="9" width="6.625" style="1" customWidth="1"/>
    <col min="10" max="27" width="3.625" style="1" customWidth="1"/>
    <col min="28" max="28" width="3.875" style="1" customWidth="1"/>
    <col min="29" max="16384" width="9" style="1"/>
  </cols>
  <sheetData>
    <row r="1" spans="1:28" ht="17.25" customHeight="1">
      <c r="A1" s="1" t="s">
        <v>0</v>
      </c>
      <c r="AA1" s="9"/>
      <c r="AB1" s="9"/>
    </row>
    <row r="2" spans="1:28" ht="27.75" customHeight="1">
      <c r="A2" s="123" t="s">
        <v>1</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9"/>
    </row>
    <row r="3" spans="1:28" ht="17.25" customHeight="1">
      <c r="AA3" s="9"/>
      <c r="AB3" s="9"/>
    </row>
    <row r="4" spans="1:28" ht="26.25" customHeight="1">
      <c r="A4" s="3" t="s">
        <v>2</v>
      </c>
      <c r="B4" s="128"/>
      <c r="C4" s="128"/>
      <c r="D4" s="128"/>
      <c r="E4" s="128"/>
      <c r="F4" s="128"/>
      <c r="G4" s="129"/>
      <c r="O4" s="1" t="s">
        <v>3</v>
      </c>
      <c r="Q4" s="126"/>
      <c r="R4" s="127"/>
      <c r="S4" s="1" t="s">
        <v>4</v>
      </c>
      <c r="T4" s="10"/>
      <c r="U4" s="1" t="s">
        <v>5</v>
      </c>
      <c r="V4" s="10"/>
      <c r="W4" s="1" t="s">
        <v>6</v>
      </c>
    </row>
    <row r="6" spans="1:28" ht="21" customHeight="1">
      <c r="A6" s="63" t="s">
        <v>7</v>
      </c>
      <c r="B6" s="63"/>
      <c r="C6" s="63"/>
      <c r="D6" s="75"/>
      <c r="E6" s="75"/>
      <c r="F6" s="75"/>
      <c r="G6" s="75"/>
      <c r="H6" s="75"/>
      <c r="I6" s="75"/>
      <c r="J6" s="75"/>
      <c r="K6" s="75"/>
      <c r="L6" s="75"/>
      <c r="M6" s="75"/>
      <c r="N6" s="75"/>
      <c r="O6" s="76" t="s">
        <v>31</v>
      </c>
      <c r="P6" s="77"/>
      <c r="Q6" s="75"/>
      <c r="R6" s="75"/>
      <c r="S6" s="75"/>
      <c r="T6" s="75"/>
      <c r="U6" s="75"/>
      <c r="V6" s="75"/>
      <c r="W6" s="75"/>
      <c r="X6" s="75"/>
      <c r="Y6" s="75"/>
      <c r="Z6" s="75"/>
      <c r="AA6" s="75"/>
    </row>
    <row r="7" spans="1:28" ht="21" customHeight="1">
      <c r="A7" s="63" t="s">
        <v>8</v>
      </c>
      <c r="B7" s="63"/>
      <c r="C7" s="63"/>
      <c r="D7" s="75"/>
      <c r="E7" s="75"/>
      <c r="F7" s="75"/>
      <c r="G7" s="75"/>
      <c r="H7" s="75"/>
      <c r="I7" s="75"/>
      <c r="J7" s="75"/>
      <c r="K7" s="75"/>
      <c r="L7" s="75"/>
      <c r="M7" s="75"/>
      <c r="N7" s="75"/>
      <c r="O7" s="76" t="s">
        <v>32</v>
      </c>
      <c r="P7" s="77"/>
      <c r="Q7" s="75"/>
      <c r="R7" s="75"/>
      <c r="S7" s="75"/>
      <c r="T7" s="75"/>
      <c r="U7" s="75"/>
      <c r="V7" s="75"/>
      <c r="W7" s="75"/>
      <c r="X7" s="75"/>
      <c r="Y7" s="75"/>
      <c r="Z7" s="75"/>
      <c r="AA7" s="75"/>
    </row>
    <row r="8" spans="1:28" ht="21" customHeight="1">
      <c r="A8" s="78" t="s">
        <v>9</v>
      </c>
      <c r="B8" s="78"/>
      <c r="C8" s="78"/>
      <c r="D8" s="79"/>
      <c r="E8" s="79"/>
      <c r="F8" s="79"/>
      <c r="G8" s="8" t="s">
        <v>4</v>
      </c>
      <c r="H8" s="11"/>
      <c r="I8" s="8" t="s">
        <v>5</v>
      </c>
      <c r="J8" s="11"/>
      <c r="K8" s="8" t="s">
        <v>6</v>
      </c>
      <c r="M8" s="2" t="s">
        <v>101</v>
      </c>
    </row>
    <row r="9" spans="1:28" ht="21" customHeight="1">
      <c r="A9" s="63" t="s">
        <v>10</v>
      </c>
      <c r="B9" s="63"/>
      <c r="C9" s="63"/>
      <c r="D9" s="75"/>
      <c r="E9" s="75"/>
      <c r="F9" s="75"/>
      <c r="G9" s="75"/>
      <c r="H9" s="75"/>
      <c r="I9" s="75"/>
      <c r="J9" s="75"/>
      <c r="K9" s="75"/>
      <c r="L9" s="75"/>
      <c r="M9" s="75"/>
      <c r="N9" s="75"/>
      <c r="O9" s="75"/>
      <c r="P9" s="75"/>
      <c r="Q9" s="75"/>
      <c r="R9" s="75"/>
      <c r="S9" s="75"/>
      <c r="T9" s="75"/>
      <c r="U9" s="75"/>
      <c r="V9" s="75"/>
      <c r="W9" s="75"/>
      <c r="X9" s="75"/>
      <c r="Y9" s="75"/>
      <c r="Z9" s="75"/>
      <c r="AA9" s="75"/>
    </row>
    <row r="10" spans="1:28" ht="21" customHeight="1">
      <c r="A10" s="78" t="s">
        <v>11</v>
      </c>
      <c r="B10" s="78"/>
      <c r="C10" s="78"/>
      <c r="D10" s="79"/>
      <c r="E10" s="79"/>
      <c r="F10" s="79"/>
      <c r="G10" s="8" t="s">
        <v>16</v>
      </c>
    </row>
    <row r="11" spans="1:28" ht="21" customHeight="1">
      <c r="A11" s="63" t="s">
        <v>12</v>
      </c>
      <c r="B11" s="63"/>
      <c r="C11" s="63"/>
      <c r="D11" s="75"/>
      <c r="E11" s="75"/>
      <c r="F11" s="75"/>
      <c r="G11" s="75"/>
      <c r="H11" s="75"/>
      <c r="I11" s="75"/>
      <c r="J11" s="75"/>
      <c r="K11" s="75"/>
      <c r="L11" s="75"/>
      <c r="M11" s="75"/>
      <c r="N11" s="75"/>
      <c r="O11" s="75"/>
      <c r="P11" s="75"/>
      <c r="Q11" s="75"/>
      <c r="R11" s="75"/>
      <c r="S11" s="75"/>
      <c r="T11" s="75"/>
      <c r="U11" s="75"/>
      <c r="V11" s="75"/>
      <c r="W11" s="75"/>
      <c r="X11" s="75"/>
      <c r="Y11" s="75"/>
      <c r="Z11" s="75"/>
      <c r="AA11" s="75"/>
    </row>
    <row r="12" spans="1:28" ht="21" customHeight="1">
      <c r="A12" s="85" t="s">
        <v>13</v>
      </c>
      <c r="B12" s="85"/>
      <c r="C12" s="85"/>
      <c r="D12" s="6" t="s">
        <v>14</v>
      </c>
      <c r="E12" s="6"/>
      <c r="F12" s="6"/>
      <c r="G12" s="10"/>
      <c r="H12" s="7" t="s">
        <v>15</v>
      </c>
      <c r="I12" s="10"/>
      <c r="J12" s="6" t="s">
        <v>17</v>
      </c>
      <c r="K12" s="6"/>
      <c r="L12" s="75"/>
      <c r="M12" s="75"/>
      <c r="N12" s="75"/>
      <c r="O12" s="75"/>
      <c r="P12" s="6" t="s">
        <v>14</v>
      </c>
      <c r="Q12" s="6"/>
      <c r="R12" s="6"/>
      <c r="S12" s="10"/>
      <c r="T12" s="7" t="s">
        <v>15</v>
      </c>
      <c r="U12" s="10"/>
      <c r="V12" s="6" t="s">
        <v>17</v>
      </c>
      <c r="W12" s="6"/>
      <c r="X12" s="75"/>
      <c r="Y12" s="75"/>
      <c r="Z12" s="75"/>
      <c r="AA12" s="75"/>
    </row>
    <row r="13" spans="1:28" ht="21" customHeight="1">
      <c r="A13" s="85"/>
      <c r="B13" s="85"/>
      <c r="C13" s="85"/>
      <c r="D13" s="6" t="s">
        <v>14</v>
      </c>
      <c r="E13" s="6"/>
      <c r="F13" s="6"/>
      <c r="G13" s="10"/>
      <c r="H13" s="7" t="s">
        <v>15</v>
      </c>
      <c r="I13" s="10"/>
      <c r="J13" s="6" t="s">
        <v>17</v>
      </c>
      <c r="K13" s="6"/>
      <c r="L13" s="75"/>
      <c r="M13" s="75"/>
      <c r="N13" s="75"/>
      <c r="O13" s="75"/>
      <c r="P13" s="6" t="s">
        <v>14</v>
      </c>
      <c r="Q13" s="6"/>
      <c r="R13" s="6"/>
      <c r="S13" s="10"/>
      <c r="T13" s="7" t="s">
        <v>15</v>
      </c>
      <c r="U13" s="10"/>
      <c r="V13" s="6" t="s">
        <v>17</v>
      </c>
      <c r="W13" s="6"/>
      <c r="X13" s="75"/>
      <c r="Y13" s="75"/>
      <c r="Z13" s="75"/>
      <c r="AA13" s="75"/>
    </row>
    <row r="14" spans="1:28" ht="21" customHeight="1">
      <c r="D14" s="2" t="s">
        <v>100</v>
      </c>
    </row>
    <row r="15" spans="1:28" ht="21" customHeight="1" thickBot="1">
      <c r="A15" s="1" t="s">
        <v>18</v>
      </c>
      <c r="D15" s="124"/>
      <c r="E15" s="124"/>
      <c r="F15" s="124"/>
      <c r="G15" s="124"/>
      <c r="H15" s="124"/>
      <c r="I15" s="124"/>
      <c r="J15" s="124"/>
      <c r="K15" s="124"/>
      <c r="L15" s="124"/>
      <c r="M15" s="124"/>
      <c r="N15" s="124"/>
      <c r="O15" s="124"/>
      <c r="P15" s="124"/>
      <c r="Q15" s="124"/>
      <c r="R15" s="125" t="s">
        <v>39</v>
      </c>
      <c r="S15" s="125"/>
      <c r="T15" s="125"/>
      <c r="U15" s="125"/>
      <c r="V15" s="125"/>
      <c r="W15" s="125"/>
      <c r="X15" s="125"/>
      <c r="Y15" s="125"/>
      <c r="Z15" s="125"/>
      <c r="AA15" s="125"/>
    </row>
    <row r="16" spans="1:28" ht="21" customHeight="1">
      <c r="A16" s="60" t="s">
        <v>41</v>
      </c>
      <c r="B16" s="61"/>
      <c r="C16" s="61"/>
      <c r="D16" s="61"/>
      <c r="E16" s="61"/>
      <c r="F16" s="61"/>
      <c r="G16" s="61"/>
      <c r="H16" s="61"/>
      <c r="I16" s="61"/>
      <c r="J16" s="61"/>
      <c r="K16" s="61"/>
      <c r="L16" s="61"/>
      <c r="M16" s="61"/>
      <c r="N16" s="61"/>
      <c r="O16" s="61"/>
      <c r="P16" s="61"/>
      <c r="Q16" s="61"/>
      <c r="R16" s="61" t="s">
        <v>34</v>
      </c>
      <c r="S16" s="61"/>
      <c r="T16" s="61"/>
      <c r="U16" s="14"/>
      <c r="V16" s="61" t="s">
        <v>36</v>
      </c>
      <c r="W16" s="61"/>
      <c r="X16" s="61"/>
      <c r="Y16" s="61" t="s">
        <v>37</v>
      </c>
      <c r="Z16" s="61"/>
      <c r="AA16" s="80"/>
    </row>
    <row r="17" spans="1:31" ht="21" customHeight="1">
      <c r="A17" s="81"/>
      <c r="B17" s="75"/>
      <c r="C17" s="75"/>
      <c r="D17" s="75"/>
      <c r="E17" s="75"/>
      <c r="F17" s="75"/>
      <c r="G17" s="75"/>
      <c r="H17" s="75"/>
      <c r="I17" s="75"/>
      <c r="J17" s="75"/>
      <c r="K17" s="75"/>
      <c r="L17" s="75"/>
      <c r="M17" s="75"/>
      <c r="N17" s="75"/>
      <c r="O17" s="75"/>
      <c r="P17" s="75"/>
      <c r="Q17" s="75"/>
      <c r="R17" s="82"/>
      <c r="S17" s="75"/>
      <c r="T17" s="75"/>
      <c r="U17" s="7" t="s">
        <v>35</v>
      </c>
      <c r="V17" s="82"/>
      <c r="W17" s="75"/>
      <c r="X17" s="75"/>
      <c r="Y17" s="76" t="str">
        <f>IF(A17="","",IF((V17-R17)*1440&lt;0,"",(V17-R17)*1440))</f>
        <v/>
      </c>
      <c r="Z17" s="84" t="e">
        <f t="shared" ref="Z17" si="0">(Y17-V17)*1440</f>
        <v>#VALUE!</v>
      </c>
      <c r="AA17" s="15" t="s">
        <v>38</v>
      </c>
    </row>
    <row r="18" spans="1:31" ht="21" customHeight="1">
      <c r="A18" s="81"/>
      <c r="B18" s="75"/>
      <c r="C18" s="75"/>
      <c r="D18" s="75"/>
      <c r="E18" s="75"/>
      <c r="F18" s="75"/>
      <c r="G18" s="75"/>
      <c r="H18" s="75"/>
      <c r="I18" s="75"/>
      <c r="J18" s="75"/>
      <c r="K18" s="75"/>
      <c r="L18" s="75"/>
      <c r="M18" s="75"/>
      <c r="N18" s="75"/>
      <c r="O18" s="75"/>
      <c r="P18" s="75"/>
      <c r="Q18" s="75"/>
      <c r="R18" s="82" t="str">
        <f>IF(A18="","",IF(V17="","",V17))</f>
        <v/>
      </c>
      <c r="S18" s="75"/>
      <c r="T18" s="75"/>
      <c r="U18" s="7" t="s">
        <v>35</v>
      </c>
      <c r="V18" s="82"/>
      <c r="W18" s="75"/>
      <c r="X18" s="75"/>
      <c r="Y18" s="76" t="str">
        <f>IF(A18="","",IF((V18-R18)*1440&lt;0,"",(V18-R18)*1440))</f>
        <v/>
      </c>
      <c r="Z18" s="84" t="e">
        <f t="shared" ref="Z18:Z21" si="1">(Y18-V18)*1440</f>
        <v>#VALUE!</v>
      </c>
      <c r="AA18" s="15" t="s">
        <v>38</v>
      </c>
    </row>
    <row r="19" spans="1:31" ht="21" customHeight="1">
      <c r="A19" s="81"/>
      <c r="B19" s="75"/>
      <c r="C19" s="75"/>
      <c r="D19" s="75"/>
      <c r="E19" s="75"/>
      <c r="F19" s="75"/>
      <c r="G19" s="75"/>
      <c r="H19" s="75"/>
      <c r="I19" s="75"/>
      <c r="J19" s="75"/>
      <c r="K19" s="75"/>
      <c r="L19" s="75"/>
      <c r="M19" s="75"/>
      <c r="N19" s="75"/>
      <c r="O19" s="75"/>
      <c r="P19" s="75"/>
      <c r="Q19" s="75"/>
      <c r="R19" s="82" t="str">
        <f>IF(A19="","",IF(V18="","",V18))</f>
        <v/>
      </c>
      <c r="S19" s="75"/>
      <c r="T19" s="75"/>
      <c r="U19" s="7" t="s">
        <v>35</v>
      </c>
      <c r="V19" s="82"/>
      <c r="W19" s="75"/>
      <c r="X19" s="75"/>
      <c r="Y19" s="76" t="str">
        <f>IF(A19="","",IF((V19-R19)*1440&lt;0,"",(V19-R19)*1440))</f>
        <v/>
      </c>
      <c r="Z19" s="84" t="e">
        <f t="shared" si="1"/>
        <v>#VALUE!</v>
      </c>
      <c r="AA19" s="15" t="s">
        <v>38</v>
      </c>
    </row>
    <row r="20" spans="1:31" ht="21" customHeight="1">
      <c r="A20" s="81"/>
      <c r="B20" s="75"/>
      <c r="C20" s="75"/>
      <c r="D20" s="75"/>
      <c r="E20" s="75"/>
      <c r="F20" s="75"/>
      <c r="G20" s="75"/>
      <c r="H20" s="75"/>
      <c r="I20" s="75"/>
      <c r="J20" s="75"/>
      <c r="K20" s="75"/>
      <c r="L20" s="75"/>
      <c r="M20" s="75"/>
      <c r="N20" s="75"/>
      <c r="O20" s="75"/>
      <c r="P20" s="75"/>
      <c r="Q20" s="75"/>
      <c r="R20" s="82" t="str">
        <f>IF(A20="","",IF(V19="","",V19))</f>
        <v/>
      </c>
      <c r="S20" s="75"/>
      <c r="T20" s="75"/>
      <c r="U20" s="7" t="s">
        <v>35</v>
      </c>
      <c r="V20" s="75"/>
      <c r="W20" s="75"/>
      <c r="X20" s="75"/>
      <c r="Y20" s="76" t="str">
        <f>IF(A20="","",IF((V20-R20)*1440&lt;0,"",(V20-R20)*1440))</f>
        <v/>
      </c>
      <c r="Z20" s="84" t="e">
        <f t="shared" si="1"/>
        <v>#VALUE!</v>
      </c>
      <c r="AA20" s="15" t="s">
        <v>38</v>
      </c>
    </row>
    <row r="21" spans="1:31" ht="21" customHeight="1">
      <c r="A21" s="81"/>
      <c r="B21" s="75"/>
      <c r="C21" s="75"/>
      <c r="D21" s="75"/>
      <c r="E21" s="75"/>
      <c r="F21" s="75"/>
      <c r="G21" s="75"/>
      <c r="H21" s="75"/>
      <c r="I21" s="75"/>
      <c r="J21" s="75"/>
      <c r="K21" s="75"/>
      <c r="L21" s="75"/>
      <c r="M21" s="75"/>
      <c r="N21" s="75"/>
      <c r="O21" s="75"/>
      <c r="P21" s="75"/>
      <c r="Q21" s="75"/>
      <c r="R21" s="82" t="str">
        <f>IF(A21="","",IF(V20="","",V20))</f>
        <v/>
      </c>
      <c r="S21" s="75"/>
      <c r="T21" s="75"/>
      <c r="U21" s="7" t="s">
        <v>35</v>
      </c>
      <c r="V21" s="75"/>
      <c r="W21" s="75"/>
      <c r="X21" s="75"/>
      <c r="Y21" s="76" t="str">
        <f>IF(A21="","",IF((V21-R21)*1440&lt;0,"",(V21-R21)*1440))</f>
        <v/>
      </c>
      <c r="Z21" s="84" t="e">
        <f t="shared" si="1"/>
        <v>#VALUE!</v>
      </c>
      <c r="AA21" s="15" t="s">
        <v>38</v>
      </c>
    </row>
    <row r="22" spans="1:31" ht="21" customHeight="1">
      <c r="A22" s="88" t="s">
        <v>40</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90"/>
    </row>
    <row r="23" spans="1:31" ht="21" customHeight="1">
      <c r="A23" s="16"/>
      <c r="B23" s="75"/>
      <c r="C23" s="75"/>
      <c r="D23" s="1" t="s">
        <v>42</v>
      </c>
      <c r="J23" s="75"/>
      <c r="K23" s="75"/>
      <c r="L23" s="1" t="s">
        <v>116</v>
      </c>
      <c r="U23" s="91"/>
      <c r="V23" s="91"/>
      <c r="W23" s="37" t="s">
        <v>43</v>
      </c>
      <c r="AA23" s="17"/>
    </row>
    <row r="24" spans="1:31" ht="6.75" customHeight="1" thickBot="1">
      <c r="A24" s="92"/>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4"/>
    </row>
    <row r="25" spans="1:31" ht="21" customHeight="1" thickBot="1">
      <c r="A25" s="1" t="s">
        <v>19</v>
      </c>
      <c r="C25" s="2" t="s">
        <v>125</v>
      </c>
    </row>
    <row r="26" spans="1:31" ht="21" customHeight="1">
      <c r="A26" s="95" t="s">
        <v>50</v>
      </c>
      <c r="B26" s="96"/>
      <c r="C26" s="96"/>
      <c r="D26" s="96"/>
      <c r="E26" s="96"/>
      <c r="F26" s="96"/>
      <c r="G26" s="96"/>
      <c r="H26" s="96"/>
      <c r="I26" s="97"/>
      <c r="J26" s="98" t="s">
        <v>44</v>
      </c>
      <c r="K26" s="96"/>
      <c r="L26" s="97"/>
      <c r="M26" s="98" t="s">
        <v>45</v>
      </c>
      <c r="N26" s="96"/>
      <c r="O26" s="97"/>
      <c r="P26" s="98" t="s">
        <v>46</v>
      </c>
      <c r="Q26" s="96"/>
      <c r="R26" s="96"/>
      <c r="S26" s="97"/>
      <c r="T26" s="98" t="s">
        <v>47</v>
      </c>
      <c r="U26" s="96"/>
      <c r="V26" s="96"/>
      <c r="W26" s="97"/>
      <c r="X26" s="61" t="s">
        <v>48</v>
      </c>
      <c r="Y26" s="61"/>
      <c r="Z26" s="61"/>
      <c r="AA26" s="80"/>
    </row>
    <row r="27" spans="1:31" ht="17.100000000000001" customHeight="1">
      <c r="A27" s="43" t="s">
        <v>111</v>
      </c>
      <c r="B27" s="47"/>
      <c r="C27" s="47"/>
      <c r="D27" s="47"/>
      <c r="E27" s="47"/>
      <c r="F27" s="47"/>
      <c r="G27" s="47"/>
      <c r="H27" s="47"/>
      <c r="I27" s="99"/>
      <c r="J27" s="46">
        <v>121</v>
      </c>
      <c r="K27" s="47"/>
      <c r="L27" s="5" t="s">
        <v>53</v>
      </c>
      <c r="M27" s="100"/>
      <c r="N27" s="101"/>
      <c r="O27" s="7" t="s">
        <v>49</v>
      </c>
      <c r="P27" s="48">
        <f>J27*M27</f>
        <v>0</v>
      </c>
      <c r="Q27" s="50"/>
      <c r="R27" s="50"/>
      <c r="S27" s="5" t="s">
        <v>53</v>
      </c>
      <c r="T27" s="48">
        <f>ROUNDUP(M27/50,0)*1430</f>
        <v>0</v>
      </c>
      <c r="U27" s="50"/>
      <c r="V27" s="50"/>
      <c r="W27" s="5" t="s">
        <v>53</v>
      </c>
      <c r="X27" s="102">
        <f>P27+T27</f>
        <v>0</v>
      </c>
      <c r="Y27" s="47"/>
      <c r="Z27" s="47"/>
      <c r="AA27" s="13" t="s">
        <v>53</v>
      </c>
    </row>
    <row r="28" spans="1:31" ht="17.100000000000001" customHeight="1" thickBot="1">
      <c r="A28" s="43" t="s">
        <v>25</v>
      </c>
      <c r="B28" s="47"/>
      <c r="C28" s="47"/>
      <c r="D28" s="47"/>
      <c r="E28" s="47"/>
      <c r="F28" s="47"/>
      <c r="G28" s="47"/>
      <c r="H28" s="47"/>
      <c r="I28" s="99"/>
      <c r="J28" s="46">
        <v>110</v>
      </c>
      <c r="K28" s="47"/>
      <c r="L28" s="5" t="s">
        <v>53</v>
      </c>
      <c r="M28" s="100"/>
      <c r="N28" s="101"/>
      <c r="O28" s="7" t="s">
        <v>51</v>
      </c>
      <c r="P28" s="48">
        <f t="shared" ref="P28:P35" si="2">J28*M28</f>
        <v>0</v>
      </c>
      <c r="Q28" s="50"/>
      <c r="R28" s="50"/>
      <c r="S28" s="5" t="s">
        <v>53</v>
      </c>
      <c r="T28" s="48">
        <f>ROUNDUP(M28/200,0)*1430</f>
        <v>0</v>
      </c>
      <c r="U28" s="50"/>
      <c r="V28" s="50"/>
      <c r="W28" s="5" t="s">
        <v>53</v>
      </c>
      <c r="X28" s="48">
        <f t="shared" ref="X28:X35" si="3">P28+T28</f>
        <v>0</v>
      </c>
      <c r="Y28" s="50"/>
      <c r="Z28" s="50"/>
      <c r="AA28" s="13" t="s">
        <v>53</v>
      </c>
      <c r="AC28" s="38"/>
      <c r="AD28" s="38"/>
      <c r="AE28" s="38"/>
    </row>
    <row r="29" spans="1:31" ht="17.100000000000001" customHeight="1" thickTop="1">
      <c r="A29" s="43" t="s">
        <v>26</v>
      </c>
      <c r="B29" s="47"/>
      <c r="C29" s="47"/>
      <c r="D29" s="47"/>
      <c r="E29" s="47"/>
      <c r="F29" s="47"/>
      <c r="G29" s="47"/>
      <c r="H29" s="47"/>
      <c r="I29" s="99"/>
      <c r="J29" s="46">
        <v>110</v>
      </c>
      <c r="K29" s="47"/>
      <c r="L29" s="5" t="s">
        <v>53</v>
      </c>
      <c r="M29" s="100"/>
      <c r="N29" s="101"/>
      <c r="O29" s="7" t="s">
        <v>51</v>
      </c>
      <c r="P29" s="48">
        <f t="shared" si="2"/>
        <v>0</v>
      </c>
      <c r="Q29" s="50"/>
      <c r="R29" s="50"/>
      <c r="S29" s="5" t="s">
        <v>53</v>
      </c>
      <c r="T29" s="48">
        <f>ROUNDUP(M29/200,0)*1430</f>
        <v>0</v>
      </c>
      <c r="U29" s="50"/>
      <c r="V29" s="50"/>
      <c r="W29" s="5" t="s">
        <v>53</v>
      </c>
      <c r="X29" s="48">
        <f t="shared" si="3"/>
        <v>0</v>
      </c>
      <c r="Y29" s="50"/>
      <c r="Z29" s="50"/>
      <c r="AA29" s="13" t="s">
        <v>53</v>
      </c>
      <c r="AC29" s="117" t="s">
        <v>112</v>
      </c>
      <c r="AD29" s="118"/>
      <c r="AE29" s="119"/>
    </row>
    <row r="30" spans="1:31" ht="17.100000000000001" customHeight="1">
      <c r="A30" s="43" t="s">
        <v>27</v>
      </c>
      <c r="B30" s="47"/>
      <c r="C30" s="47"/>
      <c r="D30" s="47"/>
      <c r="E30" s="47"/>
      <c r="F30" s="47"/>
      <c r="G30" s="47"/>
      <c r="H30" s="47"/>
      <c r="I30" s="99"/>
      <c r="J30" s="46">
        <v>110</v>
      </c>
      <c r="K30" s="47"/>
      <c r="L30" s="5" t="s">
        <v>53</v>
      </c>
      <c r="M30" s="100"/>
      <c r="N30" s="101"/>
      <c r="O30" s="7" t="s">
        <v>51</v>
      </c>
      <c r="P30" s="48">
        <f t="shared" si="2"/>
        <v>0</v>
      </c>
      <c r="Q30" s="50"/>
      <c r="R30" s="50"/>
      <c r="S30" s="5" t="s">
        <v>53</v>
      </c>
      <c r="T30" s="48">
        <f>ROUNDUP(M30/200,0)*1010</f>
        <v>0</v>
      </c>
      <c r="U30" s="50"/>
      <c r="V30" s="50"/>
      <c r="W30" s="5" t="s">
        <v>53</v>
      </c>
      <c r="X30" s="48">
        <f t="shared" si="3"/>
        <v>0</v>
      </c>
      <c r="Y30" s="50"/>
      <c r="Z30" s="50"/>
      <c r="AA30" s="13" t="s">
        <v>53</v>
      </c>
      <c r="AC30" s="117"/>
      <c r="AD30" s="118"/>
      <c r="AE30" s="119"/>
    </row>
    <row r="31" spans="1:31" ht="17.100000000000001" customHeight="1">
      <c r="A31" s="43" t="s">
        <v>28</v>
      </c>
      <c r="B31" s="47"/>
      <c r="C31" s="47"/>
      <c r="D31" s="47"/>
      <c r="E31" s="47"/>
      <c r="F31" s="47"/>
      <c r="G31" s="47"/>
      <c r="H31" s="47"/>
      <c r="I31" s="99"/>
      <c r="J31" s="46">
        <v>660</v>
      </c>
      <c r="K31" s="47"/>
      <c r="L31" s="5" t="s">
        <v>53</v>
      </c>
      <c r="M31" s="100"/>
      <c r="N31" s="101"/>
      <c r="O31" s="7" t="s">
        <v>51</v>
      </c>
      <c r="P31" s="48">
        <f t="shared" si="2"/>
        <v>0</v>
      </c>
      <c r="Q31" s="50"/>
      <c r="R31" s="50"/>
      <c r="S31" s="5" t="s">
        <v>53</v>
      </c>
      <c r="T31" s="48">
        <f>ROUNDUP(M31/100,0)*1430</f>
        <v>0</v>
      </c>
      <c r="U31" s="50"/>
      <c r="V31" s="50"/>
      <c r="W31" s="5" t="s">
        <v>53</v>
      </c>
      <c r="X31" s="48">
        <f t="shared" si="3"/>
        <v>0</v>
      </c>
      <c r="Y31" s="50"/>
      <c r="Z31" s="50"/>
      <c r="AA31" s="13" t="s">
        <v>53</v>
      </c>
      <c r="AC31" s="117"/>
      <c r="AD31" s="118"/>
      <c r="AE31" s="119"/>
    </row>
    <row r="32" spans="1:31" ht="17.100000000000001" customHeight="1" thickBot="1">
      <c r="A32" s="43" t="s">
        <v>29</v>
      </c>
      <c r="B32" s="47"/>
      <c r="C32" s="47"/>
      <c r="D32" s="47"/>
      <c r="E32" s="47"/>
      <c r="F32" s="47"/>
      <c r="G32" s="47"/>
      <c r="H32" s="47"/>
      <c r="I32" s="99"/>
      <c r="J32" s="46">
        <v>143</v>
      </c>
      <c r="K32" s="47"/>
      <c r="L32" s="5" t="s">
        <v>53</v>
      </c>
      <c r="M32" s="100"/>
      <c r="N32" s="101"/>
      <c r="O32" s="7" t="s">
        <v>51</v>
      </c>
      <c r="P32" s="48">
        <f t="shared" si="2"/>
        <v>0</v>
      </c>
      <c r="Q32" s="50"/>
      <c r="R32" s="50"/>
      <c r="S32" s="5" t="s">
        <v>53</v>
      </c>
      <c r="T32" s="48">
        <f>ROUNDUP(M32/600,0)*1430</f>
        <v>0</v>
      </c>
      <c r="U32" s="50"/>
      <c r="V32" s="50"/>
      <c r="W32" s="5" t="s">
        <v>53</v>
      </c>
      <c r="X32" s="48">
        <f t="shared" si="3"/>
        <v>0</v>
      </c>
      <c r="Y32" s="50"/>
      <c r="Z32" s="50"/>
      <c r="AA32" s="13" t="s">
        <v>53</v>
      </c>
      <c r="AC32" s="120"/>
      <c r="AD32" s="121"/>
      <c r="AE32" s="122"/>
    </row>
    <row r="33" spans="1:27" ht="17.100000000000001" customHeight="1" thickTop="1">
      <c r="A33" s="43" t="s">
        <v>30</v>
      </c>
      <c r="B33" s="47"/>
      <c r="C33" s="47"/>
      <c r="D33" s="47"/>
      <c r="E33" s="47"/>
      <c r="F33" s="47"/>
      <c r="G33" s="47"/>
      <c r="H33" s="47"/>
      <c r="I33" s="99"/>
      <c r="J33" s="46">
        <v>220</v>
      </c>
      <c r="K33" s="47"/>
      <c r="L33" s="5" t="s">
        <v>53</v>
      </c>
      <c r="M33" s="100"/>
      <c r="N33" s="101"/>
      <c r="O33" s="7" t="s">
        <v>51</v>
      </c>
      <c r="P33" s="48">
        <f t="shared" si="2"/>
        <v>0</v>
      </c>
      <c r="Q33" s="50"/>
      <c r="R33" s="50"/>
      <c r="S33" s="5" t="s">
        <v>53</v>
      </c>
      <c r="T33" s="48">
        <f>ROUNDUP(M33/2000,0)*1430</f>
        <v>0</v>
      </c>
      <c r="U33" s="50"/>
      <c r="V33" s="50"/>
      <c r="W33" s="5" t="s">
        <v>53</v>
      </c>
      <c r="X33" s="48">
        <f t="shared" si="3"/>
        <v>0</v>
      </c>
      <c r="Y33" s="50"/>
      <c r="Z33" s="50"/>
      <c r="AA33" s="13" t="s">
        <v>53</v>
      </c>
    </row>
    <row r="34" spans="1:27" ht="17.100000000000001" customHeight="1">
      <c r="A34" s="43" t="s">
        <v>109</v>
      </c>
      <c r="B34" s="47"/>
      <c r="C34" s="47"/>
      <c r="D34" s="47"/>
      <c r="E34" s="47"/>
      <c r="F34" s="47"/>
      <c r="G34" s="47"/>
      <c r="H34" s="47"/>
      <c r="I34" s="99"/>
      <c r="J34" s="46">
        <v>440</v>
      </c>
      <c r="K34" s="47"/>
      <c r="L34" s="5" t="s">
        <v>53</v>
      </c>
      <c r="M34" s="27"/>
      <c r="N34" s="28"/>
      <c r="O34" s="7" t="s">
        <v>51</v>
      </c>
      <c r="P34" s="48">
        <f t="shared" ref="P34" si="4">J34*M34</f>
        <v>0</v>
      </c>
      <c r="Q34" s="50"/>
      <c r="R34" s="50"/>
      <c r="S34" s="5" t="s">
        <v>53</v>
      </c>
      <c r="T34" s="48">
        <f>ROUNDUP(M34/60,0)*1430</f>
        <v>0</v>
      </c>
      <c r="U34" s="50"/>
      <c r="V34" s="50"/>
      <c r="W34" s="5" t="s">
        <v>53</v>
      </c>
      <c r="X34" s="48">
        <f t="shared" ref="X34" si="5">P34+T34</f>
        <v>0</v>
      </c>
      <c r="Y34" s="50"/>
      <c r="Z34" s="50"/>
      <c r="AA34" s="13" t="s">
        <v>53</v>
      </c>
    </row>
    <row r="35" spans="1:27" ht="17.100000000000001" customHeight="1">
      <c r="A35" s="88" t="s">
        <v>118</v>
      </c>
      <c r="B35" s="89"/>
      <c r="C35" s="89"/>
      <c r="D35" s="89"/>
      <c r="E35" s="89"/>
      <c r="F35" s="89"/>
      <c r="G35" s="89"/>
      <c r="H35" s="89"/>
      <c r="I35" s="104"/>
      <c r="J35" s="46">
        <v>1650</v>
      </c>
      <c r="K35" s="47"/>
      <c r="L35" s="12" t="s">
        <v>53</v>
      </c>
      <c r="M35" s="100"/>
      <c r="N35" s="101"/>
      <c r="O35" s="18" t="s">
        <v>52</v>
      </c>
      <c r="P35" s="48">
        <f t="shared" si="2"/>
        <v>0</v>
      </c>
      <c r="Q35" s="50"/>
      <c r="R35" s="50"/>
      <c r="S35" s="5" t="s">
        <v>53</v>
      </c>
      <c r="T35" s="48">
        <f t="shared" ref="T35" si="6">ROUNDUP(M35/50,0)*1430</f>
        <v>0</v>
      </c>
      <c r="U35" s="50"/>
      <c r="V35" s="50"/>
      <c r="W35" s="5" t="s">
        <v>53</v>
      </c>
      <c r="X35" s="48">
        <f t="shared" si="3"/>
        <v>0</v>
      </c>
      <c r="Y35" s="50"/>
      <c r="Z35" s="50"/>
      <c r="AA35" s="13" t="s">
        <v>53</v>
      </c>
    </row>
    <row r="36" spans="1:27" ht="17.100000000000001" customHeight="1">
      <c r="A36" s="43" t="s">
        <v>113</v>
      </c>
      <c r="B36" s="44"/>
      <c r="C36" s="44"/>
      <c r="D36" s="44"/>
      <c r="E36" s="44"/>
      <c r="F36" s="44"/>
      <c r="G36" s="44"/>
      <c r="H36" s="44"/>
      <c r="I36" s="45"/>
      <c r="J36" s="46">
        <v>1650</v>
      </c>
      <c r="K36" s="47"/>
      <c r="L36" s="12" t="s">
        <v>53</v>
      </c>
      <c r="M36" s="27"/>
      <c r="N36" s="28"/>
      <c r="O36" s="18" t="s">
        <v>52</v>
      </c>
      <c r="P36" s="48">
        <f t="shared" ref="P36:P41" si="7">J36*M36</f>
        <v>0</v>
      </c>
      <c r="Q36" s="50"/>
      <c r="R36" s="50"/>
      <c r="S36" s="5" t="s">
        <v>53</v>
      </c>
      <c r="T36" s="48">
        <f t="shared" ref="T36:T41" si="8">ROUNDUP(M36/50,0)*1430</f>
        <v>0</v>
      </c>
      <c r="U36" s="50"/>
      <c r="V36" s="50"/>
      <c r="W36" s="5" t="s">
        <v>53</v>
      </c>
      <c r="X36" s="48">
        <f t="shared" ref="X36:X41" si="9">P36+T36</f>
        <v>0</v>
      </c>
      <c r="Y36" s="50"/>
      <c r="Z36" s="50"/>
      <c r="AA36" s="13" t="s">
        <v>53</v>
      </c>
    </row>
    <row r="37" spans="1:27" ht="17.100000000000001" customHeight="1">
      <c r="A37" s="43" t="s">
        <v>114</v>
      </c>
      <c r="B37" s="44"/>
      <c r="C37" s="44"/>
      <c r="D37" s="44"/>
      <c r="E37" s="44"/>
      <c r="F37" s="44"/>
      <c r="G37" s="44"/>
      <c r="H37" s="44"/>
      <c r="I37" s="45"/>
      <c r="J37" s="46">
        <v>1650</v>
      </c>
      <c r="K37" s="47"/>
      <c r="L37" s="12" t="s">
        <v>53</v>
      </c>
      <c r="M37" s="27"/>
      <c r="N37" s="28"/>
      <c r="O37" s="18" t="s">
        <v>52</v>
      </c>
      <c r="P37" s="48">
        <f t="shared" si="7"/>
        <v>0</v>
      </c>
      <c r="Q37" s="50"/>
      <c r="R37" s="50"/>
      <c r="S37" s="5" t="s">
        <v>53</v>
      </c>
      <c r="T37" s="48">
        <f t="shared" si="8"/>
        <v>0</v>
      </c>
      <c r="U37" s="50"/>
      <c r="V37" s="50"/>
      <c r="W37" s="5" t="s">
        <v>53</v>
      </c>
      <c r="X37" s="48">
        <f t="shared" si="9"/>
        <v>0</v>
      </c>
      <c r="Y37" s="50"/>
      <c r="Z37" s="50"/>
      <c r="AA37" s="13" t="s">
        <v>53</v>
      </c>
    </row>
    <row r="38" spans="1:27" ht="17.100000000000001" customHeight="1">
      <c r="A38" s="43" t="s">
        <v>115</v>
      </c>
      <c r="B38" s="44"/>
      <c r="C38" s="44"/>
      <c r="D38" s="44"/>
      <c r="E38" s="44"/>
      <c r="F38" s="44"/>
      <c r="G38" s="44"/>
      <c r="H38" s="44"/>
      <c r="I38" s="45"/>
      <c r="J38" s="46">
        <v>1650</v>
      </c>
      <c r="K38" s="47"/>
      <c r="L38" s="12" t="s">
        <v>53</v>
      </c>
      <c r="M38" s="27"/>
      <c r="N38" s="28"/>
      <c r="O38" s="18" t="s">
        <v>52</v>
      </c>
      <c r="P38" s="48">
        <f t="shared" si="7"/>
        <v>0</v>
      </c>
      <c r="Q38" s="50"/>
      <c r="R38" s="50"/>
      <c r="S38" s="5" t="s">
        <v>53</v>
      </c>
      <c r="T38" s="48">
        <f t="shared" si="8"/>
        <v>0</v>
      </c>
      <c r="U38" s="50"/>
      <c r="V38" s="50"/>
      <c r="W38" s="5" t="s">
        <v>53</v>
      </c>
      <c r="X38" s="48">
        <f t="shared" si="9"/>
        <v>0</v>
      </c>
      <c r="Y38" s="50"/>
      <c r="Z38" s="50"/>
      <c r="AA38" s="13" t="s">
        <v>53</v>
      </c>
    </row>
    <row r="39" spans="1:27" ht="17.100000000000001" customHeight="1">
      <c r="A39" s="43" t="s">
        <v>105</v>
      </c>
      <c r="B39" s="44"/>
      <c r="C39" s="44"/>
      <c r="D39" s="44"/>
      <c r="E39" s="44"/>
      <c r="F39" s="44"/>
      <c r="G39" s="44"/>
      <c r="H39" s="44"/>
      <c r="I39" s="45"/>
      <c r="J39" s="46">
        <v>220</v>
      </c>
      <c r="K39" s="47"/>
      <c r="L39" s="12" t="s">
        <v>53</v>
      </c>
      <c r="M39" s="27"/>
      <c r="N39" s="28"/>
      <c r="O39" s="18" t="s">
        <v>52</v>
      </c>
      <c r="P39" s="48">
        <f t="shared" si="7"/>
        <v>0</v>
      </c>
      <c r="Q39" s="50"/>
      <c r="R39" s="50"/>
      <c r="S39" s="5" t="s">
        <v>53</v>
      </c>
      <c r="T39" s="48">
        <f t="shared" si="8"/>
        <v>0</v>
      </c>
      <c r="U39" s="50"/>
      <c r="V39" s="50"/>
      <c r="W39" s="5" t="s">
        <v>53</v>
      </c>
      <c r="X39" s="48">
        <f t="shared" si="9"/>
        <v>0</v>
      </c>
      <c r="Y39" s="50"/>
      <c r="Z39" s="50"/>
      <c r="AA39" s="13" t="s">
        <v>53</v>
      </c>
    </row>
    <row r="40" spans="1:27" ht="17.100000000000001" customHeight="1">
      <c r="A40" s="43" t="s">
        <v>106</v>
      </c>
      <c r="B40" s="44"/>
      <c r="C40" s="44"/>
      <c r="D40" s="44"/>
      <c r="E40" s="44"/>
      <c r="F40" s="44"/>
      <c r="G40" s="44"/>
      <c r="H40" s="44"/>
      <c r="I40" s="45"/>
      <c r="J40" s="46">
        <v>220</v>
      </c>
      <c r="K40" s="47"/>
      <c r="L40" s="12" t="s">
        <v>53</v>
      </c>
      <c r="M40" s="27"/>
      <c r="N40" s="28"/>
      <c r="O40" s="18" t="s">
        <v>52</v>
      </c>
      <c r="P40" s="48">
        <f t="shared" si="7"/>
        <v>0</v>
      </c>
      <c r="Q40" s="50"/>
      <c r="R40" s="50"/>
      <c r="S40" s="5" t="s">
        <v>53</v>
      </c>
      <c r="T40" s="48">
        <f t="shared" si="8"/>
        <v>0</v>
      </c>
      <c r="U40" s="50"/>
      <c r="V40" s="50"/>
      <c r="W40" s="5" t="s">
        <v>53</v>
      </c>
      <c r="X40" s="48">
        <f t="shared" si="9"/>
        <v>0</v>
      </c>
      <c r="Y40" s="50"/>
      <c r="Z40" s="50"/>
      <c r="AA40" s="13" t="s">
        <v>53</v>
      </c>
    </row>
    <row r="41" spans="1:27" ht="21" customHeight="1" thickBot="1">
      <c r="A41" s="43" t="s">
        <v>107</v>
      </c>
      <c r="B41" s="44"/>
      <c r="C41" s="44"/>
      <c r="D41" s="44"/>
      <c r="E41" s="44"/>
      <c r="F41" s="44"/>
      <c r="G41" s="44"/>
      <c r="H41" s="44"/>
      <c r="I41" s="45"/>
      <c r="J41" s="51">
        <v>220</v>
      </c>
      <c r="K41" s="52"/>
      <c r="L41" s="12" t="s">
        <v>53</v>
      </c>
      <c r="M41" s="29"/>
      <c r="N41" s="30"/>
      <c r="O41" s="18" t="s">
        <v>52</v>
      </c>
      <c r="P41" s="48">
        <f t="shared" si="7"/>
        <v>0</v>
      </c>
      <c r="Q41" s="50"/>
      <c r="R41" s="50"/>
      <c r="S41" s="5" t="s">
        <v>53</v>
      </c>
      <c r="T41" s="48">
        <f t="shared" si="8"/>
        <v>0</v>
      </c>
      <c r="U41" s="50"/>
      <c r="V41" s="50"/>
      <c r="W41" s="5" t="s">
        <v>53</v>
      </c>
      <c r="X41" s="48">
        <f t="shared" si="9"/>
        <v>0</v>
      </c>
      <c r="Y41" s="50"/>
      <c r="Z41" s="50"/>
      <c r="AA41" s="13" t="s">
        <v>53</v>
      </c>
    </row>
    <row r="42" spans="1:27" ht="33.75" customHeight="1" thickTop="1" thickBot="1">
      <c r="A42" s="55" t="s">
        <v>124</v>
      </c>
      <c r="B42" s="56"/>
      <c r="C42" s="56"/>
      <c r="D42" s="56"/>
      <c r="E42" s="56"/>
      <c r="F42" s="56"/>
      <c r="G42" s="56"/>
      <c r="H42" s="56"/>
      <c r="I42" s="56"/>
      <c r="J42" s="56"/>
      <c r="K42" s="56"/>
      <c r="L42" s="56"/>
      <c r="M42" s="56"/>
      <c r="N42" s="56"/>
      <c r="O42" s="57"/>
      <c r="P42" s="58">
        <f>SUM(P27:R41)</f>
        <v>0</v>
      </c>
      <c r="Q42" s="59"/>
      <c r="R42" s="59"/>
      <c r="S42" s="20" t="s">
        <v>53</v>
      </c>
      <c r="T42" s="58">
        <f>SUM(T27:V41)</f>
        <v>0</v>
      </c>
      <c r="U42" s="59"/>
      <c r="V42" s="59"/>
      <c r="W42" s="20" t="s">
        <v>53</v>
      </c>
      <c r="X42" s="58">
        <f>SUM(X27:Z41)</f>
        <v>0</v>
      </c>
      <c r="Y42" s="59"/>
      <c r="Z42" s="59"/>
      <c r="AA42" s="21" t="s">
        <v>53</v>
      </c>
    </row>
    <row r="43" spans="1:27" ht="33" customHeight="1">
      <c r="A43" s="60" t="s">
        <v>20</v>
      </c>
      <c r="B43" s="61"/>
      <c r="C43" s="61"/>
      <c r="D43" s="66" t="s">
        <v>54</v>
      </c>
      <c r="E43" s="66"/>
      <c r="F43" s="66"/>
      <c r="G43" s="66"/>
      <c r="H43" s="66"/>
      <c r="I43" s="66"/>
      <c r="J43" s="67"/>
      <c r="K43" s="67"/>
      <c r="L43" s="67"/>
      <c r="M43" s="67"/>
      <c r="N43" s="67"/>
      <c r="O43" s="67"/>
      <c r="P43" s="67"/>
      <c r="Q43" s="67"/>
      <c r="R43" s="67"/>
      <c r="S43" s="67"/>
      <c r="T43" s="67"/>
      <c r="U43" s="67"/>
      <c r="V43" s="67"/>
      <c r="W43" s="67"/>
      <c r="X43" s="67"/>
      <c r="Y43" s="67"/>
      <c r="Z43" s="67"/>
      <c r="AA43" s="68"/>
    </row>
    <row r="44" spans="1:27" ht="38.450000000000003" customHeight="1">
      <c r="A44" s="62"/>
      <c r="B44" s="63"/>
      <c r="C44" s="63"/>
      <c r="D44" s="63" t="s">
        <v>21</v>
      </c>
      <c r="E44" s="63"/>
      <c r="F44" s="63"/>
      <c r="G44" s="63"/>
      <c r="H44" s="63"/>
      <c r="I44" s="63"/>
      <c r="J44" s="69"/>
      <c r="K44" s="69"/>
      <c r="L44" s="69"/>
      <c r="M44" s="69"/>
      <c r="N44" s="69"/>
      <c r="O44" s="69"/>
      <c r="P44" s="69"/>
      <c r="Q44" s="69"/>
      <c r="R44" s="69"/>
      <c r="S44" s="69"/>
      <c r="T44" s="69"/>
      <c r="U44" s="69"/>
      <c r="V44" s="69"/>
      <c r="W44" s="69"/>
      <c r="X44" s="69"/>
      <c r="Y44" s="69"/>
      <c r="Z44" s="69"/>
      <c r="AA44" s="70"/>
    </row>
    <row r="45" spans="1:27" ht="17.45" customHeight="1" thickBot="1">
      <c r="A45" s="64"/>
      <c r="B45" s="65"/>
      <c r="C45" s="65"/>
      <c r="D45" s="65" t="s">
        <v>22</v>
      </c>
      <c r="E45" s="65"/>
      <c r="F45" s="65"/>
      <c r="G45" s="65"/>
      <c r="H45" s="65"/>
      <c r="I45" s="65"/>
      <c r="J45" s="106"/>
      <c r="K45" s="106"/>
      <c r="L45" s="106"/>
      <c r="M45" s="106"/>
      <c r="N45" s="106"/>
      <c r="O45" s="106"/>
      <c r="P45" s="106"/>
      <c r="Q45" s="106"/>
      <c r="R45" s="106"/>
      <c r="S45" s="106"/>
      <c r="T45" s="106"/>
      <c r="U45" s="106"/>
      <c r="V45" s="106"/>
      <c r="W45" s="106"/>
      <c r="X45" s="106"/>
      <c r="Y45" s="106"/>
      <c r="Z45" s="106"/>
      <c r="AA45" s="107"/>
    </row>
    <row r="46" spans="1:27" ht="24.95" customHeight="1">
      <c r="A46" s="108" t="s">
        <v>62</v>
      </c>
      <c r="B46" s="109"/>
      <c r="C46" s="109"/>
      <c r="D46" s="109" t="s">
        <v>55</v>
      </c>
      <c r="E46" s="109"/>
      <c r="F46" s="109"/>
      <c r="G46" s="109"/>
      <c r="H46" s="109"/>
      <c r="I46" s="109"/>
      <c r="J46" s="113"/>
      <c r="K46" s="113"/>
      <c r="L46" s="113"/>
      <c r="M46" s="113"/>
      <c r="N46" s="113"/>
      <c r="O46" s="113"/>
      <c r="P46" s="113"/>
      <c r="Q46" s="113"/>
      <c r="R46" s="113"/>
      <c r="S46" s="113"/>
      <c r="T46" s="113"/>
      <c r="U46" s="113"/>
      <c r="V46" s="113"/>
      <c r="W46" s="113"/>
      <c r="X46" s="113"/>
      <c r="Y46" s="113"/>
      <c r="Z46" s="113"/>
      <c r="AA46" s="114"/>
    </row>
    <row r="47" spans="1:27" ht="30" customHeight="1">
      <c r="A47" s="110"/>
      <c r="B47" s="85"/>
      <c r="C47" s="85"/>
      <c r="D47" s="63" t="s">
        <v>23</v>
      </c>
      <c r="E47" s="63"/>
      <c r="F47" s="63"/>
      <c r="G47" s="63"/>
      <c r="H47" s="63"/>
      <c r="I47" s="63"/>
      <c r="J47" s="69"/>
      <c r="K47" s="69"/>
      <c r="L47" s="69"/>
      <c r="M47" s="69"/>
      <c r="N47" s="69"/>
      <c r="O47" s="69"/>
      <c r="P47" s="69"/>
      <c r="Q47" s="69"/>
      <c r="R47" s="69"/>
      <c r="S47" s="69"/>
      <c r="T47" s="69"/>
      <c r="U47" s="69"/>
      <c r="V47" s="69"/>
      <c r="W47" s="69"/>
      <c r="X47" s="69"/>
      <c r="Y47" s="69"/>
      <c r="Z47" s="69"/>
      <c r="AA47" s="70"/>
    </row>
    <row r="48" spans="1:27" ht="17.25" customHeight="1" thickBot="1">
      <c r="A48" s="111"/>
      <c r="B48" s="112"/>
      <c r="C48" s="112"/>
      <c r="D48" s="65" t="s">
        <v>24</v>
      </c>
      <c r="E48" s="65"/>
      <c r="F48" s="65"/>
      <c r="G48" s="65"/>
      <c r="H48" s="65"/>
      <c r="I48" s="65"/>
      <c r="J48" s="106"/>
      <c r="K48" s="106"/>
      <c r="L48" s="106"/>
      <c r="M48" s="106"/>
      <c r="N48" s="106"/>
      <c r="O48" s="106"/>
      <c r="P48" s="106"/>
      <c r="Q48" s="106"/>
      <c r="R48" s="106"/>
      <c r="S48" s="106"/>
      <c r="T48" s="106"/>
      <c r="U48" s="106"/>
      <c r="V48" s="106"/>
      <c r="W48" s="106"/>
      <c r="X48" s="106"/>
      <c r="Y48" s="106"/>
      <c r="Z48" s="106"/>
      <c r="AA48" s="107"/>
    </row>
    <row r="50" spans="1:27" ht="18" customHeight="1">
      <c r="A50" s="1" t="s">
        <v>59</v>
      </c>
      <c r="B50" s="115" t="s">
        <v>60</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row>
    <row r="51" spans="1:27" ht="18" customHeight="1">
      <c r="B51" s="115" t="s">
        <v>61</v>
      </c>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row>
    <row r="52" spans="1:27" ht="18" customHeight="1">
      <c r="B52" s="41" t="s">
        <v>120</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row>
    <row r="53" spans="1:27" ht="18" customHeight="1">
      <c r="B53" s="41" t="s">
        <v>119</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row>
    <row r="54" spans="1:27" ht="33.6" customHeight="1">
      <c r="B54" s="41" t="s">
        <v>121</v>
      </c>
      <c r="C54" s="41"/>
      <c r="D54" s="41"/>
      <c r="E54" s="41"/>
      <c r="F54" s="41"/>
      <c r="G54" s="41"/>
      <c r="H54" s="41"/>
      <c r="I54" s="41"/>
      <c r="J54" s="41"/>
      <c r="K54" s="41"/>
      <c r="L54" s="41"/>
      <c r="M54" s="41"/>
      <c r="N54" s="41"/>
      <c r="O54" s="41"/>
      <c r="P54" s="41"/>
      <c r="Q54" s="41"/>
      <c r="R54" s="41"/>
      <c r="S54" s="41"/>
      <c r="T54" s="41"/>
      <c r="U54" s="41"/>
      <c r="V54" s="41"/>
      <c r="W54" s="41"/>
      <c r="X54" s="41"/>
      <c r="Y54" s="41"/>
      <c r="Z54" s="41"/>
      <c r="AA54" s="41"/>
    </row>
    <row r="55" spans="1:27" ht="18" customHeight="1">
      <c r="B55" s="41" t="s">
        <v>110</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row>
    <row r="56" spans="1:27" ht="18" customHeight="1">
      <c r="B56" s="41" t="s">
        <v>108</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row>
    <row r="57" spans="1:27" ht="17.25" customHeight="1">
      <c r="A57" s="1" t="s">
        <v>122</v>
      </c>
    </row>
  </sheetData>
  <mergeCells count="170">
    <mergeCell ref="B50:AA50"/>
    <mergeCell ref="B52:AA52"/>
    <mergeCell ref="B53:AA53"/>
    <mergeCell ref="B54:AA54"/>
    <mergeCell ref="B51:AA51"/>
    <mergeCell ref="A9:C9"/>
    <mergeCell ref="A10:C10"/>
    <mergeCell ref="A11:C11"/>
    <mergeCell ref="A12:C13"/>
    <mergeCell ref="M27:N27"/>
    <mergeCell ref="M28:N28"/>
    <mergeCell ref="M29:N29"/>
    <mergeCell ref="M30:N30"/>
    <mergeCell ref="M31:N31"/>
    <mergeCell ref="V17:X17"/>
    <mergeCell ref="R17:T17"/>
    <mergeCell ref="L12:O12"/>
    <mergeCell ref="L13:O13"/>
    <mergeCell ref="X12:AA12"/>
    <mergeCell ref="X13:AA13"/>
    <mergeCell ref="D10:F10"/>
    <mergeCell ref="D9:AA9"/>
    <mergeCell ref="D11:AA11"/>
    <mergeCell ref="A21:Q21"/>
    <mergeCell ref="Q4:R4"/>
    <mergeCell ref="Q6:AA6"/>
    <mergeCell ref="A6:C6"/>
    <mergeCell ref="A7:C7"/>
    <mergeCell ref="A8:C8"/>
    <mergeCell ref="D6:N6"/>
    <mergeCell ref="O6:P6"/>
    <mergeCell ref="O7:P7"/>
    <mergeCell ref="B4:G4"/>
    <mergeCell ref="Q7:AA7"/>
    <mergeCell ref="D7:N7"/>
    <mergeCell ref="D8:F8"/>
    <mergeCell ref="D15:Q15"/>
    <mergeCell ref="R15:AA15"/>
    <mergeCell ref="A19:Q19"/>
    <mergeCell ref="R19:T19"/>
    <mergeCell ref="V19:X19"/>
    <mergeCell ref="Y19:Z19"/>
    <mergeCell ref="A20:Q20"/>
    <mergeCell ref="R20:T20"/>
    <mergeCell ref="V20:X20"/>
    <mergeCell ref="Y20:Z20"/>
    <mergeCell ref="A16:Q16"/>
    <mergeCell ref="A17:Q17"/>
    <mergeCell ref="A18:Q18"/>
    <mergeCell ref="R18:T18"/>
    <mergeCell ref="V18:X18"/>
    <mergeCell ref="Y18:Z18"/>
    <mergeCell ref="R16:T16"/>
    <mergeCell ref="V16:X16"/>
    <mergeCell ref="Y16:AA16"/>
    <mergeCell ref="Y17:Z17"/>
    <mergeCell ref="A22:AA22"/>
    <mergeCell ref="A24:AA24"/>
    <mergeCell ref="X26:AA26"/>
    <mergeCell ref="B23:C23"/>
    <mergeCell ref="J23:K23"/>
    <mergeCell ref="U23:V23"/>
    <mergeCell ref="R21:T21"/>
    <mergeCell ref="V21:X21"/>
    <mergeCell ref="Y21:Z21"/>
    <mergeCell ref="A26:I26"/>
    <mergeCell ref="T26:W26"/>
    <mergeCell ref="J27:K27"/>
    <mergeCell ref="J28:K28"/>
    <mergeCell ref="J29:K29"/>
    <mergeCell ref="J30:K30"/>
    <mergeCell ref="J26:L26"/>
    <mergeCell ref="M26:O26"/>
    <mergeCell ref="P26:S26"/>
    <mergeCell ref="M32:N32"/>
    <mergeCell ref="P32:R32"/>
    <mergeCell ref="T27:V27"/>
    <mergeCell ref="T28:V28"/>
    <mergeCell ref="T29:V29"/>
    <mergeCell ref="T30:V30"/>
    <mergeCell ref="T31:V31"/>
    <mergeCell ref="T32:V32"/>
    <mergeCell ref="T33:V33"/>
    <mergeCell ref="T35:V35"/>
    <mergeCell ref="A42:O42"/>
    <mergeCell ref="P27:R27"/>
    <mergeCell ref="P42:R42"/>
    <mergeCell ref="J31:K31"/>
    <mergeCell ref="J32:K32"/>
    <mergeCell ref="J33:K33"/>
    <mergeCell ref="M33:N33"/>
    <mergeCell ref="P28:R28"/>
    <mergeCell ref="P29:R29"/>
    <mergeCell ref="P30:R30"/>
    <mergeCell ref="P31:R31"/>
    <mergeCell ref="J36:K36"/>
    <mergeCell ref="J37:K37"/>
    <mergeCell ref="J38:K38"/>
    <mergeCell ref="J39:K39"/>
    <mergeCell ref="J40:K40"/>
    <mergeCell ref="B55:AA55"/>
    <mergeCell ref="A2:AA2"/>
    <mergeCell ref="D47:I47"/>
    <mergeCell ref="D48:I48"/>
    <mergeCell ref="A43:C45"/>
    <mergeCell ref="A46:C48"/>
    <mergeCell ref="J43:AA43"/>
    <mergeCell ref="J44:AA44"/>
    <mergeCell ref="J45:AA45"/>
    <mergeCell ref="J46:AA46"/>
    <mergeCell ref="J47:AA47"/>
    <mergeCell ref="J48:AA48"/>
    <mergeCell ref="D43:I43"/>
    <mergeCell ref="D44:I44"/>
    <mergeCell ref="D45:I45"/>
    <mergeCell ref="D46:I46"/>
    <mergeCell ref="X35:Z35"/>
    <mergeCell ref="X42:Z42"/>
    <mergeCell ref="A27:I27"/>
    <mergeCell ref="A28:I28"/>
    <mergeCell ref="A29:I29"/>
    <mergeCell ref="T42:V42"/>
    <mergeCell ref="X27:Z27"/>
    <mergeCell ref="X28:Z28"/>
    <mergeCell ref="B56:AA56"/>
    <mergeCell ref="A36:I36"/>
    <mergeCell ref="A37:I37"/>
    <mergeCell ref="A38:I38"/>
    <mergeCell ref="A39:I39"/>
    <mergeCell ref="A40:I40"/>
    <mergeCell ref="A41:I41"/>
    <mergeCell ref="P36:R36"/>
    <mergeCell ref="T36:V36"/>
    <mergeCell ref="X36:Z36"/>
    <mergeCell ref="P37:R37"/>
    <mergeCell ref="T37:V37"/>
    <mergeCell ref="X37:Z37"/>
    <mergeCell ref="P38:R38"/>
    <mergeCell ref="T38:V38"/>
    <mergeCell ref="X38:Z38"/>
    <mergeCell ref="P39:R39"/>
    <mergeCell ref="T39:V39"/>
    <mergeCell ref="X39:Z39"/>
    <mergeCell ref="P40:R40"/>
    <mergeCell ref="T40:V40"/>
    <mergeCell ref="X40:Z40"/>
    <mergeCell ref="T41:V41"/>
    <mergeCell ref="X41:Z41"/>
    <mergeCell ref="AC29:AE32"/>
    <mergeCell ref="P41:R41"/>
    <mergeCell ref="A30:I30"/>
    <mergeCell ref="J41:K41"/>
    <mergeCell ref="J35:K35"/>
    <mergeCell ref="X29:Z29"/>
    <mergeCell ref="X30:Z30"/>
    <mergeCell ref="X31:Z31"/>
    <mergeCell ref="X32:Z32"/>
    <mergeCell ref="X33:Z33"/>
    <mergeCell ref="A34:I34"/>
    <mergeCell ref="J34:K34"/>
    <mergeCell ref="P34:R34"/>
    <mergeCell ref="T34:V34"/>
    <mergeCell ref="X34:Z34"/>
    <mergeCell ref="A31:I31"/>
    <mergeCell ref="A32:I32"/>
    <mergeCell ref="A35:I35"/>
    <mergeCell ref="P33:R33"/>
    <mergeCell ref="P35:R35"/>
    <mergeCell ref="A33:I33"/>
    <mergeCell ref="M35:N35"/>
  </mergeCells>
  <phoneticPr fontId="2"/>
  <printOptions horizontalCentered="1"/>
  <pageMargins left="0.19685039370078741" right="0.19685039370078741" top="0.74803149606299213" bottom="0.74803149606299213" header="0.31496062992125984" footer="0.31496062992125984"/>
  <pageSetup paperSize="9" scale="64" orientation="portrait" verticalDpi="300" r:id="rId1"/>
  <extLst>
    <ext xmlns:x14="http://schemas.microsoft.com/office/spreadsheetml/2009/9/main" uri="{CCE6A557-97BC-4b89-ADB6-D9C93CAAB3DF}">
      <x14:dataValidations xmlns:xm="http://schemas.microsoft.com/office/excel/2006/main" disablePrompts="1" count="1">
        <x14:dataValidation type="list" showInputMessage="1" showErrorMessage="1" xr:uid="{01F819AB-43E3-4DF7-BBC3-BD286847B4FD}">
          <x14:formula1>
            <xm:f>'実績集計用（非表示）'!$A$5:$A$6</xm:f>
          </x14:formula1>
          <xm:sqref>B23:C23 J23:K23 U23:V23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48960-D1EA-4CAE-BDF8-60A82622E7B0}">
  <sheetPr>
    <tabColor rgb="FFFFC000"/>
  </sheetPr>
  <dimension ref="A1:AA29"/>
  <sheetViews>
    <sheetView workbookViewId="0">
      <selection activeCell="D9" sqref="D9:AA9"/>
    </sheetView>
  </sheetViews>
  <sheetFormatPr defaultRowHeight="18.75"/>
  <cols>
    <col min="1" max="1" width="10.625" customWidth="1"/>
    <col min="2" max="27" width="3.625" customWidth="1"/>
  </cols>
  <sheetData>
    <row r="1" spans="1:27">
      <c r="A1" s="1" t="s">
        <v>0</v>
      </c>
      <c r="B1" s="1"/>
      <c r="C1" s="1"/>
      <c r="D1" s="1"/>
      <c r="E1" s="1"/>
      <c r="F1" s="1"/>
      <c r="G1" s="1"/>
      <c r="H1" s="1"/>
      <c r="I1" s="1"/>
      <c r="J1" s="1"/>
      <c r="K1" s="1"/>
      <c r="L1" s="1"/>
      <c r="M1" s="1"/>
      <c r="N1" s="1"/>
      <c r="O1" s="1"/>
      <c r="P1" s="1"/>
      <c r="Q1" s="1"/>
      <c r="R1" s="1"/>
      <c r="S1" s="1"/>
      <c r="T1" s="1"/>
      <c r="U1" s="1"/>
      <c r="V1" s="1"/>
      <c r="W1" s="1"/>
      <c r="X1" s="1"/>
      <c r="Y1" s="1"/>
      <c r="Z1" s="1"/>
      <c r="AA1" s="9"/>
    </row>
    <row r="2" spans="1:27" ht="21">
      <c r="A2" s="123" t="s">
        <v>56</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row>
    <row r="3" spans="1:27">
      <c r="A3" s="1"/>
      <c r="B3" s="1"/>
      <c r="C3" s="1"/>
      <c r="D3" s="1"/>
      <c r="E3" s="1"/>
      <c r="F3" s="1"/>
      <c r="G3" s="1"/>
      <c r="H3" s="1"/>
      <c r="I3" s="1"/>
      <c r="J3" s="1"/>
      <c r="K3" s="1"/>
      <c r="L3" s="1"/>
      <c r="M3" s="1"/>
      <c r="N3" s="1"/>
      <c r="O3" s="1"/>
      <c r="P3" s="1"/>
      <c r="Q3" s="1"/>
      <c r="R3" s="1"/>
      <c r="S3" s="1"/>
      <c r="T3" s="1"/>
      <c r="U3" s="1"/>
      <c r="V3" s="1"/>
      <c r="W3" s="1"/>
      <c r="X3" s="1"/>
      <c r="Y3" s="1"/>
      <c r="Z3" s="1"/>
      <c r="AA3" s="9"/>
    </row>
    <row r="4" spans="1:27">
      <c r="A4" s="3" t="s">
        <v>2</v>
      </c>
      <c r="B4" s="128"/>
      <c r="C4" s="128"/>
      <c r="D4" s="128"/>
      <c r="E4" s="128"/>
      <c r="F4" s="128"/>
      <c r="G4" s="129"/>
      <c r="H4" s="1"/>
      <c r="I4" s="1"/>
      <c r="J4" s="1"/>
      <c r="K4" s="1"/>
      <c r="L4" s="1"/>
      <c r="M4" s="1"/>
      <c r="N4" s="1"/>
      <c r="O4" s="1" t="s">
        <v>3</v>
      </c>
      <c r="P4" s="1"/>
      <c r="Q4" s="126"/>
      <c r="R4" s="127"/>
      <c r="S4" s="1" t="s">
        <v>4</v>
      </c>
      <c r="T4" s="10"/>
      <c r="U4" s="1" t="s">
        <v>5</v>
      </c>
      <c r="V4" s="10"/>
      <c r="W4" s="1" t="s">
        <v>6</v>
      </c>
      <c r="X4" s="1"/>
      <c r="Y4" s="1"/>
      <c r="Z4" s="1"/>
      <c r="AA4" s="1"/>
    </row>
    <row r="5" spans="1:27">
      <c r="A5" s="1"/>
      <c r="B5" s="1"/>
      <c r="C5" s="1"/>
      <c r="D5" s="1"/>
      <c r="E5" s="1"/>
      <c r="F5" s="1"/>
      <c r="G5" s="1"/>
      <c r="H5" s="1"/>
      <c r="I5" s="1"/>
      <c r="J5" s="1"/>
      <c r="K5" s="1"/>
      <c r="L5" s="1"/>
      <c r="M5" s="1"/>
      <c r="N5" s="1"/>
      <c r="O5" s="1"/>
      <c r="P5" s="1"/>
      <c r="Q5" s="1"/>
      <c r="R5" s="1"/>
      <c r="S5" s="1"/>
      <c r="T5" s="1"/>
      <c r="U5" s="1"/>
      <c r="V5" s="1"/>
      <c r="W5" s="1"/>
      <c r="X5" s="1"/>
      <c r="Y5" s="1"/>
      <c r="Z5" s="1"/>
      <c r="AA5" s="1"/>
    </row>
    <row r="6" spans="1:27">
      <c r="A6" s="63" t="s">
        <v>7</v>
      </c>
      <c r="B6" s="63"/>
      <c r="C6" s="63"/>
      <c r="D6" s="75" t="str">
        <f>IF(計画表記載例!D6="","",計画表記載例!D6)</f>
        <v>○○県　ＪＡ○○○</v>
      </c>
      <c r="E6" s="75"/>
      <c r="F6" s="75"/>
      <c r="G6" s="75"/>
      <c r="H6" s="75"/>
      <c r="I6" s="75"/>
      <c r="J6" s="75"/>
      <c r="K6" s="75"/>
      <c r="L6" s="75"/>
      <c r="M6" s="75"/>
      <c r="N6" s="75"/>
      <c r="O6" s="76" t="s">
        <v>31</v>
      </c>
      <c r="P6" s="77"/>
      <c r="Q6" s="75" t="str">
        <f>IF(計画表記載例!Q6="","",計画表記載例!Q6)</f>
        <v>○○○部○○○課</v>
      </c>
      <c r="R6" s="75"/>
      <c r="S6" s="75"/>
      <c r="T6" s="75"/>
      <c r="U6" s="75"/>
      <c r="V6" s="75"/>
      <c r="W6" s="75"/>
      <c r="X6" s="75"/>
      <c r="Y6" s="75"/>
      <c r="Z6" s="75"/>
      <c r="AA6" s="75"/>
    </row>
    <row r="7" spans="1:27">
      <c r="A7" s="63" t="s">
        <v>8</v>
      </c>
      <c r="B7" s="63"/>
      <c r="C7" s="63"/>
      <c r="D7" s="75" t="str">
        <f>IF(計画表記載例!D7="","",計画表記載例!D7)</f>
        <v>農協　花子</v>
      </c>
      <c r="E7" s="75"/>
      <c r="F7" s="75"/>
      <c r="G7" s="75"/>
      <c r="H7" s="75"/>
      <c r="I7" s="75"/>
      <c r="J7" s="75"/>
      <c r="K7" s="75"/>
      <c r="L7" s="75"/>
      <c r="M7" s="75"/>
      <c r="N7" s="75"/>
      <c r="O7" s="76" t="s">
        <v>32</v>
      </c>
      <c r="P7" s="77"/>
      <c r="Q7" s="75" t="str">
        <f>IF(計画表記載例!Q7="","",計画表記載例!Q7)</f>
        <v>0123-45-6789</v>
      </c>
      <c r="R7" s="75"/>
      <c r="S7" s="75"/>
      <c r="T7" s="75"/>
      <c r="U7" s="75"/>
      <c r="V7" s="75"/>
      <c r="W7" s="75"/>
      <c r="X7" s="75"/>
      <c r="Y7" s="75"/>
      <c r="Z7" s="75"/>
      <c r="AA7" s="75"/>
    </row>
    <row r="8" spans="1:27">
      <c r="A8" s="78" t="s">
        <v>57</v>
      </c>
      <c r="B8" s="78"/>
      <c r="C8" s="78"/>
      <c r="D8" s="79">
        <f>IF(計画表記載例!D8="","",計画表記載例!D8)</f>
        <v>2024</v>
      </c>
      <c r="E8" s="79"/>
      <c r="F8" s="79"/>
      <c r="G8" s="8" t="s">
        <v>4</v>
      </c>
      <c r="H8" s="11">
        <f>IF(計画表記載例!H8="","",計画表記載例!H8)</f>
        <v>4</v>
      </c>
      <c r="I8" s="8" t="s">
        <v>5</v>
      </c>
      <c r="J8" s="11">
        <f>IF(計画表記載例!J8="","",計画表記載例!J8)</f>
        <v>15</v>
      </c>
      <c r="K8" s="8" t="s">
        <v>6</v>
      </c>
      <c r="L8" s="1"/>
      <c r="M8" s="2" t="s">
        <v>33</v>
      </c>
      <c r="N8" s="1"/>
      <c r="O8" s="1"/>
      <c r="P8" s="1"/>
      <c r="Q8" s="1"/>
      <c r="R8" s="1"/>
      <c r="S8" s="1"/>
      <c r="T8" s="1"/>
      <c r="U8" s="1"/>
      <c r="V8" s="1"/>
      <c r="W8" s="1"/>
      <c r="X8" s="1"/>
      <c r="Y8" s="1"/>
      <c r="Z8" s="1"/>
      <c r="AA8" s="1"/>
    </row>
    <row r="9" spans="1:27">
      <c r="A9" s="63" t="s">
        <v>10</v>
      </c>
      <c r="B9" s="63"/>
      <c r="C9" s="63"/>
      <c r="D9" s="75" t="str">
        <f>IF(計画表記載例!D9="","",計画表記載例!D9)</f>
        <v>令和６年度新入職員・未受講者</v>
      </c>
      <c r="E9" s="75"/>
      <c r="F9" s="75"/>
      <c r="G9" s="75"/>
      <c r="H9" s="75"/>
      <c r="I9" s="75"/>
      <c r="J9" s="75"/>
      <c r="K9" s="75"/>
      <c r="L9" s="75"/>
      <c r="M9" s="75"/>
      <c r="N9" s="75"/>
      <c r="O9" s="75"/>
      <c r="P9" s="75"/>
      <c r="Q9" s="75"/>
      <c r="R9" s="75"/>
      <c r="S9" s="75"/>
      <c r="T9" s="75"/>
      <c r="U9" s="75"/>
      <c r="V9" s="75"/>
      <c r="W9" s="75"/>
      <c r="X9" s="75"/>
      <c r="Y9" s="75"/>
      <c r="Z9" s="75"/>
      <c r="AA9" s="75"/>
    </row>
    <row r="10" spans="1:27">
      <c r="A10" s="63" t="s">
        <v>12</v>
      </c>
      <c r="B10" s="63"/>
      <c r="C10" s="63"/>
      <c r="D10" s="75" t="str">
        <f>IF(計画表記載例!D11="","",計画表記載例!D11)</f>
        <v>○○県　○○○市</v>
      </c>
      <c r="E10" s="75"/>
      <c r="F10" s="75"/>
      <c r="G10" s="75"/>
      <c r="H10" s="75"/>
      <c r="I10" s="75"/>
      <c r="J10" s="75"/>
      <c r="K10" s="75"/>
      <c r="L10" s="75"/>
      <c r="M10" s="75"/>
      <c r="N10" s="75"/>
      <c r="O10" s="75"/>
      <c r="P10" s="75"/>
      <c r="Q10" s="75"/>
      <c r="R10" s="75"/>
      <c r="S10" s="75"/>
      <c r="T10" s="75"/>
      <c r="U10" s="75"/>
      <c r="V10" s="75"/>
      <c r="W10" s="75"/>
      <c r="X10" s="75"/>
      <c r="Y10" s="75"/>
      <c r="Z10" s="75"/>
      <c r="AA10" s="75"/>
    </row>
    <row r="11" spans="1:27">
      <c r="A11" s="85" t="s">
        <v>13</v>
      </c>
      <c r="B11" s="85"/>
      <c r="C11" s="85"/>
      <c r="D11" s="6" t="s">
        <v>14</v>
      </c>
      <c r="E11" s="6"/>
      <c r="F11" s="6"/>
      <c r="G11" s="10">
        <f>IF(計画表記載例!G12="","",計画表記載例!G12)</f>
        <v>28</v>
      </c>
      <c r="H11" s="7" t="s">
        <v>15</v>
      </c>
      <c r="I11" s="10">
        <f>IF(計画表記載例!I12="","",計画表記載例!I12)</f>
        <v>123</v>
      </c>
      <c r="J11" s="6" t="s">
        <v>17</v>
      </c>
      <c r="K11" s="6"/>
      <c r="L11" s="126" t="str">
        <f>IF(計画表記載例!L12="","",計画表記載例!L12)</f>
        <v>農協　太郎</v>
      </c>
      <c r="M11" s="130"/>
      <c r="N11" s="130"/>
      <c r="O11" s="127"/>
      <c r="P11" s="6" t="s">
        <v>14</v>
      </c>
      <c r="Q11" s="6"/>
      <c r="R11" s="6"/>
      <c r="S11" s="10" t="str">
        <f>IF(計画表記載例!S12="","",計画表記載例!S12)</f>
        <v/>
      </c>
      <c r="T11" s="7" t="s">
        <v>15</v>
      </c>
      <c r="U11" s="10" t="str">
        <f>IF(計画表記載例!U12="","",計画表記載例!U12)</f>
        <v/>
      </c>
      <c r="V11" s="6" t="s">
        <v>17</v>
      </c>
      <c r="W11" s="6"/>
      <c r="X11" s="126" t="str">
        <f>IF(計画表記載例!X12="","",計画表記載例!X12)</f>
        <v/>
      </c>
      <c r="Y11" s="130"/>
      <c r="Z11" s="130"/>
      <c r="AA11" s="127"/>
    </row>
    <row r="12" spans="1:27">
      <c r="A12" s="85"/>
      <c r="B12" s="85"/>
      <c r="C12" s="85"/>
      <c r="D12" s="6" t="s">
        <v>14</v>
      </c>
      <c r="E12" s="6"/>
      <c r="F12" s="6"/>
      <c r="G12" s="10" t="str">
        <f>IF(計画表記載例!G13="","",計画表記載例!G13)</f>
        <v/>
      </c>
      <c r="H12" s="7" t="s">
        <v>15</v>
      </c>
      <c r="I12" s="10" t="str">
        <f>IF(計画表記載例!I13="","",計画表記載例!I13)</f>
        <v/>
      </c>
      <c r="J12" s="6" t="s">
        <v>17</v>
      </c>
      <c r="K12" s="6"/>
      <c r="L12" s="126" t="str">
        <f>IF(計画表記載例!L13="","",計画表記載例!L13)</f>
        <v/>
      </c>
      <c r="M12" s="130"/>
      <c r="N12" s="130"/>
      <c r="O12" s="127"/>
      <c r="P12" s="6" t="s">
        <v>14</v>
      </c>
      <c r="Q12" s="6"/>
      <c r="R12" s="6"/>
      <c r="S12" s="10" t="str">
        <f>IF(計画表記載例!S13="","",計画表記載例!S13)</f>
        <v/>
      </c>
      <c r="T12" s="7" t="s">
        <v>15</v>
      </c>
      <c r="U12" s="10" t="str">
        <f>IF(計画表記載例!U13="","",計画表記載例!U13)</f>
        <v/>
      </c>
      <c r="V12" s="6" t="s">
        <v>17</v>
      </c>
      <c r="W12" s="6"/>
      <c r="X12" s="126" t="str">
        <f>IF(計画表記載例!X13="","",計画表記載例!X13)</f>
        <v/>
      </c>
      <c r="Y12" s="130"/>
      <c r="Z12" s="130"/>
      <c r="AA12" s="127"/>
    </row>
    <row r="14" spans="1:27" ht="19.5" thickBot="1">
      <c r="A14" s="131" t="s">
        <v>63</v>
      </c>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row>
    <row r="15" spans="1:27">
      <c r="A15" s="60"/>
      <c r="B15" s="61"/>
      <c r="C15" s="61"/>
      <c r="D15" s="61" t="s">
        <v>68</v>
      </c>
      <c r="E15" s="61"/>
      <c r="F15" s="61"/>
      <c r="G15" s="61" t="s">
        <v>69</v>
      </c>
      <c r="H15" s="61"/>
      <c r="I15" s="61"/>
      <c r="J15" s="61" t="s">
        <v>70</v>
      </c>
      <c r="K15" s="61"/>
      <c r="L15" s="61"/>
      <c r="M15" s="61" t="s">
        <v>71</v>
      </c>
      <c r="N15" s="61"/>
      <c r="O15" s="61"/>
      <c r="P15" s="61" t="s">
        <v>72</v>
      </c>
      <c r="Q15" s="61"/>
      <c r="R15" s="61"/>
      <c r="S15" s="61" t="s">
        <v>73</v>
      </c>
      <c r="T15" s="61"/>
      <c r="U15" s="61"/>
      <c r="V15" s="61" t="s">
        <v>74</v>
      </c>
      <c r="W15" s="61"/>
      <c r="X15" s="61"/>
      <c r="Y15" s="61" t="s">
        <v>64</v>
      </c>
      <c r="Z15" s="61"/>
      <c r="AA15" s="80"/>
    </row>
    <row r="16" spans="1:27">
      <c r="A16" s="62" t="s">
        <v>65</v>
      </c>
      <c r="B16" s="63"/>
      <c r="C16" s="63"/>
      <c r="D16" s="100"/>
      <c r="E16" s="132"/>
      <c r="F16" s="4" t="s">
        <v>75</v>
      </c>
      <c r="G16" s="100"/>
      <c r="H16" s="132"/>
      <c r="I16" s="4" t="s">
        <v>75</v>
      </c>
      <c r="J16" s="100"/>
      <c r="K16" s="132"/>
      <c r="L16" s="4" t="s">
        <v>75</v>
      </c>
      <c r="M16" s="100"/>
      <c r="N16" s="132"/>
      <c r="O16" s="4" t="s">
        <v>75</v>
      </c>
      <c r="P16" s="100"/>
      <c r="Q16" s="132"/>
      <c r="R16" s="4" t="s">
        <v>75</v>
      </c>
      <c r="S16" s="100"/>
      <c r="T16" s="132"/>
      <c r="U16" s="4" t="s">
        <v>75</v>
      </c>
      <c r="V16" s="100"/>
      <c r="W16" s="132"/>
      <c r="X16" s="4" t="s">
        <v>75</v>
      </c>
      <c r="Y16" s="48">
        <f>SUM(D16,G16,J16,M16,P16,S16,V16)</f>
        <v>0</v>
      </c>
      <c r="Z16" s="49"/>
      <c r="AA16" s="15" t="s">
        <v>75</v>
      </c>
    </row>
    <row r="17" spans="1:27">
      <c r="A17" s="62" t="s">
        <v>66</v>
      </c>
      <c r="B17" s="63"/>
      <c r="C17" s="63"/>
      <c r="D17" s="100"/>
      <c r="E17" s="132"/>
      <c r="F17" s="4" t="s">
        <v>75</v>
      </c>
      <c r="G17" s="100"/>
      <c r="H17" s="132"/>
      <c r="I17" s="4" t="s">
        <v>75</v>
      </c>
      <c r="J17" s="100"/>
      <c r="K17" s="132"/>
      <c r="L17" s="4" t="s">
        <v>75</v>
      </c>
      <c r="M17" s="100"/>
      <c r="N17" s="132"/>
      <c r="O17" s="4" t="s">
        <v>75</v>
      </c>
      <c r="P17" s="100"/>
      <c r="Q17" s="132"/>
      <c r="R17" s="4" t="s">
        <v>75</v>
      </c>
      <c r="S17" s="100"/>
      <c r="T17" s="132"/>
      <c r="U17" s="4" t="s">
        <v>75</v>
      </c>
      <c r="V17" s="100"/>
      <c r="W17" s="132"/>
      <c r="X17" s="4" t="s">
        <v>75</v>
      </c>
      <c r="Y17" s="48">
        <f>SUM(D17,G17,J17,M17,P17,S17,V17)</f>
        <v>0</v>
      </c>
      <c r="Z17" s="49"/>
      <c r="AA17" s="15" t="s">
        <v>75</v>
      </c>
    </row>
    <row r="18" spans="1:27" ht="19.5" thickBot="1">
      <c r="A18" s="64" t="s">
        <v>67</v>
      </c>
      <c r="B18" s="65"/>
      <c r="C18" s="65"/>
      <c r="D18" s="133">
        <f>SUM(D16:E17)</f>
        <v>0</v>
      </c>
      <c r="E18" s="134"/>
      <c r="F18" s="22" t="s">
        <v>75</v>
      </c>
      <c r="G18" s="133">
        <f>SUM(G16:H17)</f>
        <v>0</v>
      </c>
      <c r="H18" s="134"/>
      <c r="I18" s="22" t="s">
        <v>75</v>
      </c>
      <c r="J18" s="133">
        <f>SUM(J16:K17)</f>
        <v>0</v>
      </c>
      <c r="K18" s="134"/>
      <c r="L18" s="22" t="s">
        <v>75</v>
      </c>
      <c r="M18" s="133">
        <f>SUM(M16:N17)</f>
        <v>0</v>
      </c>
      <c r="N18" s="134"/>
      <c r="O18" s="22" t="s">
        <v>75</v>
      </c>
      <c r="P18" s="133">
        <f>SUM(P16:Q17)</f>
        <v>0</v>
      </c>
      <c r="Q18" s="134"/>
      <c r="R18" s="22" t="s">
        <v>75</v>
      </c>
      <c r="S18" s="133">
        <f>SUM(S16:T17)</f>
        <v>0</v>
      </c>
      <c r="T18" s="134"/>
      <c r="U18" s="22" t="s">
        <v>75</v>
      </c>
      <c r="V18" s="133">
        <f>SUM(V16:W17)</f>
        <v>0</v>
      </c>
      <c r="W18" s="134"/>
      <c r="X18" s="22" t="s">
        <v>75</v>
      </c>
      <c r="Y18" s="133">
        <f>SUM(Y16:Z17)</f>
        <v>0</v>
      </c>
      <c r="Z18" s="134"/>
      <c r="AA18" s="23" t="s">
        <v>75</v>
      </c>
    </row>
    <row r="20" spans="1:27" ht="19.5" thickBot="1">
      <c r="A20" s="1" t="s">
        <v>76</v>
      </c>
    </row>
    <row r="21" spans="1:27" ht="19.5" thickTop="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7"/>
    </row>
    <row r="22" spans="1:27">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row>
    <row r="23" spans="1:27">
      <c r="A23" s="138"/>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40"/>
    </row>
    <row r="24" spans="1:27">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40"/>
    </row>
    <row r="25" spans="1:27">
      <c r="A25" s="138"/>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row>
    <row r="26" spans="1:27">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40"/>
    </row>
    <row r="27" spans="1:27">
      <c r="A27" s="138"/>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40"/>
    </row>
    <row r="28" spans="1:27" ht="19.5" thickBo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3"/>
    </row>
    <row r="29" spans="1:27" ht="19.5" thickTop="1"/>
  </sheetData>
  <mergeCells count="60">
    <mergeCell ref="Y18:Z18"/>
    <mergeCell ref="A21:AA28"/>
    <mergeCell ref="V17:W17"/>
    <mergeCell ref="Y17:Z17"/>
    <mergeCell ref="A18:C18"/>
    <mergeCell ref="D18:E18"/>
    <mergeCell ref="G18:H18"/>
    <mergeCell ref="J18:K18"/>
    <mergeCell ref="M18:N18"/>
    <mergeCell ref="P18:Q18"/>
    <mergeCell ref="S18:T18"/>
    <mergeCell ref="V18:W18"/>
    <mergeCell ref="S16:T16"/>
    <mergeCell ref="V16:W16"/>
    <mergeCell ref="Y16:Z16"/>
    <mergeCell ref="A17:C17"/>
    <mergeCell ref="D17:E17"/>
    <mergeCell ref="G17:H17"/>
    <mergeCell ref="J17:K17"/>
    <mergeCell ref="M17:N17"/>
    <mergeCell ref="P17:Q17"/>
    <mergeCell ref="S17:T17"/>
    <mergeCell ref="A16:C16"/>
    <mergeCell ref="D16:E16"/>
    <mergeCell ref="G16:H16"/>
    <mergeCell ref="J16:K16"/>
    <mergeCell ref="M16:N16"/>
    <mergeCell ref="P16:Q16"/>
    <mergeCell ref="A14:AA14"/>
    <mergeCell ref="A15:C15"/>
    <mergeCell ref="D15:F15"/>
    <mergeCell ref="G15:I15"/>
    <mergeCell ref="J15:L15"/>
    <mergeCell ref="M15:O15"/>
    <mergeCell ref="P15:R15"/>
    <mergeCell ref="S15:U15"/>
    <mergeCell ref="V15:X15"/>
    <mergeCell ref="Y15:AA15"/>
    <mergeCell ref="A9:C9"/>
    <mergeCell ref="D9:AA9"/>
    <mergeCell ref="A10:C10"/>
    <mergeCell ref="D10:AA10"/>
    <mergeCell ref="A11:C12"/>
    <mergeCell ref="L11:O11"/>
    <mergeCell ref="X11:AA11"/>
    <mergeCell ref="L12:O12"/>
    <mergeCell ref="X12:AA12"/>
    <mergeCell ref="A7:C7"/>
    <mergeCell ref="D7:N7"/>
    <mergeCell ref="O7:P7"/>
    <mergeCell ref="Q7:AA7"/>
    <mergeCell ref="A8:C8"/>
    <mergeCell ref="D8:F8"/>
    <mergeCell ref="A2:AA2"/>
    <mergeCell ref="B4:G4"/>
    <mergeCell ref="Q4:R4"/>
    <mergeCell ref="A6:C6"/>
    <mergeCell ref="D6:N6"/>
    <mergeCell ref="O6:P6"/>
    <mergeCell ref="Q6:AA6"/>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4E545-3A8F-4BC0-9555-64B5FBEFCAB0}">
  <sheetPr>
    <pageSetUpPr fitToPage="1"/>
  </sheetPr>
  <dimension ref="A1:AA31"/>
  <sheetViews>
    <sheetView workbookViewId="0">
      <selection sqref="A1:AA29"/>
    </sheetView>
  </sheetViews>
  <sheetFormatPr defaultRowHeight="18.75"/>
  <cols>
    <col min="1" max="1" width="10.625" customWidth="1"/>
    <col min="2" max="27" width="3.625" customWidth="1"/>
  </cols>
  <sheetData>
    <row r="1" spans="1:27">
      <c r="A1" s="31" t="s">
        <v>0</v>
      </c>
      <c r="B1" s="31"/>
      <c r="C1" s="31"/>
      <c r="D1" s="31"/>
      <c r="E1" s="31"/>
      <c r="F1" s="31"/>
      <c r="G1" s="31"/>
      <c r="H1" s="31"/>
      <c r="I1" s="31"/>
      <c r="J1" s="31"/>
      <c r="K1" s="31"/>
      <c r="L1" s="31"/>
      <c r="M1" s="31"/>
      <c r="N1" s="31"/>
      <c r="O1" s="31"/>
      <c r="P1" s="31"/>
      <c r="Q1" s="31"/>
      <c r="R1" s="31"/>
      <c r="S1" s="31"/>
      <c r="T1" s="31"/>
      <c r="U1" s="31"/>
      <c r="V1" s="31"/>
      <c r="W1" s="31"/>
      <c r="X1" s="31"/>
      <c r="Y1" s="31"/>
      <c r="Z1" s="31"/>
      <c r="AA1" s="32"/>
    </row>
    <row r="2" spans="1:27" ht="21">
      <c r="A2" s="71" t="s">
        <v>56</v>
      </c>
      <c r="B2" s="71"/>
      <c r="C2" s="71"/>
      <c r="D2" s="71"/>
      <c r="E2" s="71"/>
      <c r="F2" s="71"/>
      <c r="G2" s="71"/>
      <c r="H2" s="71"/>
      <c r="I2" s="71"/>
      <c r="J2" s="71"/>
      <c r="K2" s="71"/>
      <c r="L2" s="71"/>
      <c r="M2" s="71"/>
      <c r="N2" s="71"/>
      <c r="O2" s="71"/>
      <c r="P2" s="71"/>
      <c r="Q2" s="71"/>
      <c r="R2" s="71"/>
      <c r="S2" s="71"/>
      <c r="T2" s="71"/>
      <c r="U2" s="71"/>
      <c r="V2" s="71"/>
      <c r="W2" s="71"/>
      <c r="X2" s="71"/>
      <c r="Y2" s="71"/>
      <c r="Z2" s="71"/>
      <c r="AA2" s="71"/>
    </row>
    <row r="3" spans="1:27">
      <c r="A3" s="31"/>
      <c r="B3" s="31"/>
      <c r="C3" s="31"/>
      <c r="D3" s="31"/>
      <c r="E3" s="31"/>
      <c r="F3" s="31"/>
      <c r="G3" s="31"/>
      <c r="H3" s="31"/>
      <c r="I3" s="31"/>
      <c r="J3" s="31"/>
      <c r="K3" s="31"/>
      <c r="L3" s="31"/>
      <c r="M3" s="31"/>
      <c r="N3" s="31"/>
      <c r="O3" s="31"/>
      <c r="P3" s="31"/>
      <c r="Q3" s="31"/>
      <c r="R3" s="31"/>
      <c r="S3" s="31"/>
      <c r="T3" s="31"/>
      <c r="U3" s="31"/>
      <c r="V3" s="31"/>
      <c r="W3" s="31"/>
      <c r="X3" s="31"/>
      <c r="Y3" s="31"/>
      <c r="Z3" s="31"/>
      <c r="AA3" s="32"/>
    </row>
    <row r="4" spans="1:27">
      <c r="A4" s="33" t="s">
        <v>2</v>
      </c>
      <c r="B4" s="72"/>
      <c r="C4" s="72"/>
      <c r="D4" s="72"/>
      <c r="E4" s="72"/>
      <c r="F4" s="72"/>
      <c r="G4" s="73"/>
      <c r="H4" s="31"/>
      <c r="I4" s="31"/>
      <c r="J4" s="31"/>
      <c r="K4" s="31"/>
      <c r="L4" s="31"/>
      <c r="M4" s="31"/>
      <c r="N4" s="31"/>
      <c r="O4" s="31" t="s">
        <v>3</v>
      </c>
      <c r="P4" s="31"/>
      <c r="Q4" s="126"/>
      <c r="R4" s="127"/>
      <c r="S4" s="31" t="s">
        <v>4</v>
      </c>
      <c r="T4" s="10"/>
      <c r="U4" s="31" t="s">
        <v>5</v>
      </c>
      <c r="V4" s="10"/>
      <c r="W4" s="31" t="s">
        <v>6</v>
      </c>
      <c r="X4" s="31"/>
      <c r="Y4" s="31"/>
      <c r="Z4" s="31"/>
      <c r="AA4" s="31"/>
    </row>
    <row r="5" spans="1:27">
      <c r="A5" s="31"/>
      <c r="B5" s="31"/>
      <c r="C5" s="31"/>
      <c r="D5" s="31"/>
      <c r="E5" s="31"/>
      <c r="F5" s="31"/>
      <c r="G5" s="31"/>
      <c r="H5" s="31"/>
      <c r="I5" s="31"/>
      <c r="J5" s="31"/>
      <c r="K5" s="31"/>
      <c r="L5" s="31"/>
      <c r="M5" s="31"/>
      <c r="N5" s="31"/>
      <c r="O5" s="31"/>
      <c r="P5" s="31"/>
      <c r="Q5" s="31"/>
      <c r="R5" s="31"/>
      <c r="S5" s="31"/>
      <c r="T5" s="31"/>
      <c r="U5" s="31"/>
      <c r="V5" s="31"/>
      <c r="W5" s="31"/>
      <c r="X5" s="31"/>
      <c r="Y5" s="31"/>
      <c r="Z5" s="31"/>
      <c r="AA5" s="31"/>
    </row>
    <row r="6" spans="1:27">
      <c r="A6" s="63" t="s">
        <v>7</v>
      </c>
      <c r="B6" s="63"/>
      <c r="C6" s="63"/>
      <c r="D6" s="75" t="str">
        <f>IF(計画表!D6="","",計画表!D6)</f>
        <v/>
      </c>
      <c r="E6" s="75"/>
      <c r="F6" s="75"/>
      <c r="G6" s="75"/>
      <c r="H6" s="75"/>
      <c r="I6" s="75"/>
      <c r="J6" s="75"/>
      <c r="K6" s="75"/>
      <c r="L6" s="75"/>
      <c r="M6" s="75"/>
      <c r="N6" s="75"/>
      <c r="O6" s="76" t="s">
        <v>31</v>
      </c>
      <c r="P6" s="77"/>
      <c r="Q6" s="75" t="str">
        <f>IF(計画表!Q6="","",計画表!Q6)</f>
        <v/>
      </c>
      <c r="R6" s="75"/>
      <c r="S6" s="75"/>
      <c r="T6" s="75"/>
      <c r="U6" s="75"/>
      <c r="V6" s="75"/>
      <c r="W6" s="75"/>
      <c r="X6" s="75"/>
      <c r="Y6" s="75"/>
      <c r="Z6" s="75"/>
      <c r="AA6" s="75"/>
    </row>
    <row r="7" spans="1:27">
      <c r="A7" s="63" t="s">
        <v>8</v>
      </c>
      <c r="B7" s="63"/>
      <c r="C7" s="63"/>
      <c r="D7" s="75" t="str">
        <f>IF(計画表!D7="","",計画表!D7)</f>
        <v/>
      </c>
      <c r="E7" s="75"/>
      <c r="F7" s="75"/>
      <c r="G7" s="75"/>
      <c r="H7" s="75"/>
      <c r="I7" s="75"/>
      <c r="J7" s="75"/>
      <c r="K7" s="75"/>
      <c r="L7" s="75"/>
      <c r="M7" s="75"/>
      <c r="N7" s="75"/>
      <c r="O7" s="76" t="s">
        <v>32</v>
      </c>
      <c r="P7" s="77"/>
      <c r="Q7" s="75" t="str">
        <f>IF(計画表!Q7="","",計画表!Q7)</f>
        <v/>
      </c>
      <c r="R7" s="75"/>
      <c r="S7" s="75"/>
      <c r="T7" s="75"/>
      <c r="U7" s="75"/>
      <c r="V7" s="75"/>
      <c r="W7" s="75"/>
      <c r="X7" s="75"/>
      <c r="Y7" s="75"/>
      <c r="Z7" s="75"/>
      <c r="AA7" s="75"/>
    </row>
    <row r="8" spans="1:27">
      <c r="A8" s="78" t="s">
        <v>57</v>
      </c>
      <c r="B8" s="78"/>
      <c r="C8" s="78"/>
      <c r="D8" s="79" t="str">
        <f>IF(計画表!D8="","",計画表!D8)</f>
        <v/>
      </c>
      <c r="E8" s="79"/>
      <c r="F8" s="79"/>
      <c r="G8" s="8" t="s">
        <v>4</v>
      </c>
      <c r="H8" s="11" t="str">
        <f>IF(計画表!H8="","",計画表!H8)</f>
        <v/>
      </c>
      <c r="I8" s="8" t="s">
        <v>5</v>
      </c>
      <c r="J8" s="11" t="str">
        <f>IF(計画表!J8="","",計画表!J8)</f>
        <v/>
      </c>
      <c r="K8" s="8" t="s">
        <v>6</v>
      </c>
      <c r="L8" s="1"/>
      <c r="M8" s="2" t="s">
        <v>33</v>
      </c>
      <c r="N8" s="1"/>
      <c r="O8" s="1"/>
      <c r="P8" s="1"/>
      <c r="Q8" s="1"/>
      <c r="R8" s="1"/>
      <c r="S8" s="1"/>
      <c r="T8" s="1"/>
      <c r="U8" s="1"/>
      <c r="V8" s="1"/>
      <c r="W8" s="1"/>
      <c r="X8" s="1"/>
      <c r="Y8" s="1"/>
      <c r="Z8" s="1"/>
      <c r="AA8" s="1"/>
    </row>
    <row r="9" spans="1:27">
      <c r="A9" s="63" t="s">
        <v>10</v>
      </c>
      <c r="B9" s="63"/>
      <c r="C9" s="63"/>
      <c r="D9" s="75" t="str">
        <f>IF(計画表!D9="","",計画表!D9)</f>
        <v/>
      </c>
      <c r="E9" s="75"/>
      <c r="F9" s="75"/>
      <c r="G9" s="75"/>
      <c r="H9" s="75"/>
      <c r="I9" s="75"/>
      <c r="J9" s="75"/>
      <c r="K9" s="75"/>
      <c r="L9" s="75"/>
      <c r="M9" s="75"/>
      <c r="N9" s="75"/>
      <c r="O9" s="75"/>
      <c r="P9" s="75"/>
      <c r="Q9" s="75"/>
      <c r="R9" s="75"/>
      <c r="S9" s="75"/>
      <c r="T9" s="75"/>
      <c r="U9" s="75"/>
      <c r="V9" s="75"/>
      <c r="W9" s="75"/>
      <c r="X9" s="75"/>
      <c r="Y9" s="75"/>
      <c r="Z9" s="75"/>
      <c r="AA9" s="75"/>
    </row>
    <row r="10" spans="1:27">
      <c r="A10" s="63" t="s">
        <v>12</v>
      </c>
      <c r="B10" s="63"/>
      <c r="C10" s="63"/>
      <c r="D10" s="75" t="str">
        <f>IF(計画表!D11="","",計画表!D11)</f>
        <v/>
      </c>
      <c r="E10" s="75"/>
      <c r="F10" s="75"/>
      <c r="G10" s="75"/>
      <c r="H10" s="75"/>
      <c r="I10" s="75"/>
      <c r="J10" s="75"/>
      <c r="K10" s="75"/>
      <c r="L10" s="75"/>
      <c r="M10" s="75"/>
      <c r="N10" s="75"/>
      <c r="O10" s="75"/>
      <c r="P10" s="75"/>
      <c r="Q10" s="75"/>
      <c r="R10" s="75"/>
      <c r="S10" s="75"/>
      <c r="T10" s="75"/>
      <c r="U10" s="75"/>
      <c r="V10" s="75"/>
      <c r="W10" s="75"/>
      <c r="X10" s="75"/>
      <c r="Y10" s="75"/>
      <c r="Z10" s="75"/>
      <c r="AA10" s="75"/>
    </row>
    <row r="11" spans="1:27">
      <c r="A11" s="85" t="s">
        <v>13</v>
      </c>
      <c r="B11" s="85"/>
      <c r="C11" s="85"/>
      <c r="D11" s="6" t="s">
        <v>14</v>
      </c>
      <c r="E11" s="6"/>
      <c r="F11" s="6"/>
      <c r="G11" s="10" t="str">
        <f>IF(計画表!G12="","",計画表!G12)</f>
        <v/>
      </c>
      <c r="H11" s="7" t="s">
        <v>15</v>
      </c>
      <c r="I11" s="10" t="str">
        <f>IF(計画表!I12="","",計画表!I12)</f>
        <v/>
      </c>
      <c r="J11" s="6" t="s">
        <v>17</v>
      </c>
      <c r="K11" s="6"/>
      <c r="L11" s="126" t="str">
        <f>IF(計画表!L12="","",計画表!L12)</f>
        <v/>
      </c>
      <c r="M11" s="130"/>
      <c r="N11" s="130"/>
      <c r="O11" s="127"/>
      <c r="P11" s="6" t="s">
        <v>14</v>
      </c>
      <c r="Q11" s="6"/>
      <c r="R11" s="6"/>
      <c r="S11" s="10" t="str">
        <f>IF(計画表!S12="","",計画表!S12)</f>
        <v/>
      </c>
      <c r="T11" s="7" t="s">
        <v>15</v>
      </c>
      <c r="U11" s="10" t="str">
        <f>IF(計画表!U12="","",計画表!U12)</f>
        <v/>
      </c>
      <c r="V11" s="6" t="s">
        <v>17</v>
      </c>
      <c r="W11" s="6"/>
      <c r="X11" s="126" t="str">
        <f>IF(計画表!X12="","",計画表!X12)</f>
        <v/>
      </c>
      <c r="Y11" s="130"/>
      <c r="Z11" s="130"/>
      <c r="AA11" s="127"/>
    </row>
    <row r="12" spans="1:27">
      <c r="A12" s="85"/>
      <c r="B12" s="85"/>
      <c r="C12" s="85"/>
      <c r="D12" s="6" t="s">
        <v>14</v>
      </c>
      <c r="E12" s="6"/>
      <c r="F12" s="6"/>
      <c r="G12" s="10" t="str">
        <f>IF(計画表!G13="","",計画表!G13)</f>
        <v/>
      </c>
      <c r="H12" s="7" t="s">
        <v>15</v>
      </c>
      <c r="I12" s="10" t="str">
        <f>IF(計画表!I13="","",計画表!I13)</f>
        <v/>
      </c>
      <c r="J12" s="6" t="s">
        <v>17</v>
      </c>
      <c r="K12" s="6"/>
      <c r="L12" s="126" t="str">
        <f>IF(計画表!L13="","",計画表!L13)</f>
        <v/>
      </c>
      <c r="M12" s="130"/>
      <c r="N12" s="130"/>
      <c r="O12" s="127"/>
      <c r="P12" s="6" t="s">
        <v>14</v>
      </c>
      <c r="Q12" s="6"/>
      <c r="R12" s="6"/>
      <c r="S12" s="10" t="str">
        <f>IF(計画表!S13="","",計画表!S13)</f>
        <v/>
      </c>
      <c r="T12" s="7" t="s">
        <v>15</v>
      </c>
      <c r="U12" s="10" t="str">
        <f>IF(計画表!U13="","",計画表!U13)</f>
        <v/>
      </c>
      <c r="V12" s="6" t="s">
        <v>17</v>
      </c>
      <c r="W12" s="6"/>
      <c r="X12" s="126" t="str">
        <f>IF(計画表!X13="","",計画表!X13)</f>
        <v/>
      </c>
      <c r="Y12" s="130"/>
      <c r="Z12" s="130"/>
      <c r="AA12" s="127"/>
    </row>
    <row r="13" spans="1:27">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row>
    <row r="14" spans="1:27" ht="19.5" thickBot="1">
      <c r="A14" s="144" t="s">
        <v>63</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row>
    <row r="15" spans="1:27">
      <c r="A15" s="60"/>
      <c r="B15" s="61"/>
      <c r="C15" s="61"/>
      <c r="D15" s="61" t="s">
        <v>68</v>
      </c>
      <c r="E15" s="61"/>
      <c r="F15" s="61"/>
      <c r="G15" s="61" t="s">
        <v>69</v>
      </c>
      <c r="H15" s="61"/>
      <c r="I15" s="61"/>
      <c r="J15" s="61" t="s">
        <v>70</v>
      </c>
      <c r="K15" s="61"/>
      <c r="L15" s="61"/>
      <c r="M15" s="61" t="s">
        <v>71</v>
      </c>
      <c r="N15" s="61"/>
      <c r="O15" s="61"/>
      <c r="P15" s="61" t="s">
        <v>72</v>
      </c>
      <c r="Q15" s="61"/>
      <c r="R15" s="61"/>
      <c r="S15" s="61" t="s">
        <v>73</v>
      </c>
      <c r="T15" s="61"/>
      <c r="U15" s="61"/>
      <c r="V15" s="61" t="s">
        <v>74</v>
      </c>
      <c r="W15" s="61"/>
      <c r="X15" s="61"/>
      <c r="Y15" s="61" t="s">
        <v>64</v>
      </c>
      <c r="Z15" s="61"/>
      <c r="AA15" s="80"/>
    </row>
    <row r="16" spans="1:27">
      <c r="A16" s="62" t="s">
        <v>65</v>
      </c>
      <c r="B16" s="63"/>
      <c r="C16" s="63"/>
      <c r="D16" s="100"/>
      <c r="E16" s="132"/>
      <c r="F16" s="4" t="s">
        <v>75</v>
      </c>
      <c r="G16" s="100"/>
      <c r="H16" s="132"/>
      <c r="I16" s="4" t="s">
        <v>75</v>
      </c>
      <c r="J16" s="100"/>
      <c r="K16" s="132"/>
      <c r="L16" s="4" t="s">
        <v>75</v>
      </c>
      <c r="M16" s="100"/>
      <c r="N16" s="132"/>
      <c r="O16" s="4" t="s">
        <v>75</v>
      </c>
      <c r="P16" s="100"/>
      <c r="Q16" s="132"/>
      <c r="R16" s="4" t="s">
        <v>75</v>
      </c>
      <c r="S16" s="100"/>
      <c r="T16" s="132"/>
      <c r="U16" s="4" t="s">
        <v>75</v>
      </c>
      <c r="V16" s="100"/>
      <c r="W16" s="132"/>
      <c r="X16" s="4" t="s">
        <v>75</v>
      </c>
      <c r="Y16" s="48">
        <f>SUM(D16,G16,J16,M16,P16,S16,V16)</f>
        <v>0</v>
      </c>
      <c r="Z16" s="49"/>
      <c r="AA16" s="15" t="s">
        <v>75</v>
      </c>
    </row>
    <row r="17" spans="1:27">
      <c r="A17" s="62" t="s">
        <v>66</v>
      </c>
      <c r="B17" s="63"/>
      <c r="C17" s="63"/>
      <c r="D17" s="100"/>
      <c r="E17" s="132"/>
      <c r="F17" s="4" t="s">
        <v>75</v>
      </c>
      <c r="G17" s="100"/>
      <c r="H17" s="132"/>
      <c r="I17" s="4" t="s">
        <v>75</v>
      </c>
      <c r="J17" s="100"/>
      <c r="K17" s="132"/>
      <c r="L17" s="4" t="s">
        <v>75</v>
      </c>
      <c r="M17" s="100"/>
      <c r="N17" s="132"/>
      <c r="O17" s="4" t="s">
        <v>75</v>
      </c>
      <c r="P17" s="100"/>
      <c r="Q17" s="132"/>
      <c r="R17" s="4" t="s">
        <v>75</v>
      </c>
      <c r="S17" s="100"/>
      <c r="T17" s="132"/>
      <c r="U17" s="4" t="s">
        <v>75</v>
      </c>
      <c r="V17" s="100"/>
      <c r="W17" s="132"/>
      <c r="X17" s="4" t="s">
        <v>75</v>
      </c>
      <c r="Y17" s="48">
        <f>SUM(D17,G17,J17,M17,P17,S17,V17)</f>
        <v>0</v>
      </c>
      <c r="Z17" s="49"/>
      <c r="AA17" s="15" t="s">
        <v>75</v>
      </c>
    </row>
    <row r="18" spans="1:27" ht="19.5" thickBot="1">
      <c r="A18" s="64" t="s">
        <v>67</v>
      </c>
      <c r="B18" s="65"/>
      <c r="C18" s="65"/>
      <c r="D18" s="133">
        <f>SUM(D16:E17)</f>
        <v>0</v>
      </c>
      <c r="E18" s="134"/>
      <c r="F18" s="22" t="s">
        <v>75</v>
      </c>
      <c r="G18" s="133">
        <f>SUM(G16:H17)</f>
        <v>0</v>
      </c>
      <c r="H18" s="134"/>
      <c r="I18" s="22" t="s">
        <v>75</v>
      </c>
      <c r="J18" s="133">
        <f>SUM(J16:K17)</f>
        <v>0</v>
      </c>
      <c r="K18" s="134"/>
      <c r="L18" s="22" t="s">
        <v>75</v>
      </c>
      <c r="M18" s="133">
        <f>SUM(M16:N17)</f>
        <v>0</v>
      </c>
      <c r="N18" s="134"/>
      <c r="O18" s="22" t="s">
        <v>75</v>
      </c>
      <c r="P18" s="133">
        <f>SUM(P16:Q17)</f>
        <v>0</v>
      </c>
      <c r="Q18" s="134"/>
      <c r="R18" s="22" t="s">
        <v>75</v>
      </c>
      <c r="S18" s="133">
        <f>SUM(S16:T17)</f>
        <v>0</v>
      </c>
      <c r="T18" s="134"/>
      <c r="U18" s="22" t="s">
        <v>75</v>
      </c>
      <c r="V18" s="133">
        <f>SUM(V16:W17)</f>
        <v>0</v>
      </c>
      <c r="W18" s="134"/>
      <c r="X18" s="22" t="s">
        <v>75</v>
      </c>
      <c r="Y18" s="133">
        <f>SUM(Y16:Z17)</f>
        <v>0</v>
      </c>
      <c r="Z18" s="134"/>
      <c r="AA18" s="23" t="s">
        <v>75</v>
      </c>
    </row>
    <row r="19" spans="1:27">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row>
    <row r="20" spans="1:27" ht="19.5" thickBot="1">
      <c r="A20" s="31" t="s">
        <v>76</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row>
    <row r="21" spans="1:27" ht="19.5" thickTop="1">
      <c r="A21" s="135"/>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7"/>
    </row>
    <row r="22" spans="1:27">
      <c r="A22" s="138"/>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40"/>
    </row>
    <row r="23" spans="1:27">
      <c r="A23" s="138"/>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40"/>
    </row>
    <row r="24" spans="1:27">
      <c r="A24" s="138"/>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40"/>
    </row>
    <row r="25" spans="1:27">
      <c r="A25" s="138"/>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40"/>
    </row>
    <row r="26" spans="1:27">
      <c r="A26" s="138"/>
      <c r="B26" s="139"/>
      <c r="C26" s="139"/>
      <c r="D26" s="139"/>
      <c r="E26" s="139"/>
      <c r="F26" s="139"/>
      <c r="G26" s="139"/>
      <c r="H26" s="139"/>
      <c r="I26" s="139"/>
      <c r="J26" s="139"/>
      <c r="K26" s="139"/>
      <c r="L26" s="139"/>
      <c r="M26" s="139"/>
      <c r="N26" s="139"/>
      <c r="O26" s="139"/>
      <c r="P26" s="139"/>
      <c r="Q26" s="139"/>
      <c r="R26" s="139"/>
      <c r="S26" s="139"/>
      <c r="T26" s="139"/>
      <c r="U26" s="139"/>
      <c r="V26" s="139"/>
      <c r="W26" s="139"/>
      <c r="X26" s="139"/>
      <c r="Y26" s="139"/>
      <c r="Z26" s="139"/>
      <c r="AA26" s="140"/>
    </row>
    <row r="27" spans="1:27">
      <c r="A27" s="138"/>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c r="AA27" s="140"/>
    </row>
    <row r="28" spans="1:27" ht="19.5" thickBo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3"/>
    </row>
    <row r="29" spans="1:27" ht="19.5" thickTop="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row>
    <row r="30" spans="1:27">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row>
    <row r="31" spans="1:27">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row>
  </sheetData>
  <mergeCells count="60">
    <mergeCell ref="A14:AA14"/>
    <mergeCell ref="A21:AA28"/>
    <mergeCell ref="S18:T18"/>
    <mergeCell ref="V16:W16"/>
    <mergeCell ref="V17:W17"/>
    <mergeCell ref="V18:W18"/>
    <mergeCell ref="Y16:Z16"/>
    <mergeCell ref="Y17:Z17"/>
    <mergeCell ref="Y18:Z18"/>
    <mergeCell ref="J18:K18"/>
    <mergeCell ref="M16:N16"/>
    <mergeCell ref="M17:N17"/>
    <mergeCell ref="M18:N18"/>
    <mergeCell ref="P16:Q16"/>
    <mergeCell ref="P17:Q17"/>
    <mergeCell ref="P18:Q18"/>
    <mergeCell ref="A18:C18"/>
    <mergeCell ref="D16:E16"/>
    <mergeCell ref="D17:E17"/>
    <mergeCell ref="D18:E18"/>
    <mergeCell ref="G16:H16"/>
    <mergeCell ref="G17:H17"/>
    <mergeCell ref="G18:H18"/>
    <mergeCell ref="S15:U15"/>
    <mergeCell ref="V15:X15"/>
    <mergeCell ref="Y15:AA15"/>
    <mergeCell ref="A16:C16"/>
    <mergeCell ref="A17:C17"/>
    <mergeCell ref="J16:K16"/>
    <mergeCell ref="J17:K17"/>
    <mergeCell ref="S16:T16"/>
    <mergeCell ref="S17:T17"/>
    <mergeCell ref="A15:C15"/>
    <mergeCell ref="D15:F15"/>
    <mergeCell ref="G15:I15"/>
    <mergeCell ref="J15:L15"/>
    <mergeCell ref="M15:O15"/>
    <mergeCell ref="P15:R15"/>
    <mergeCell ref="A2:AA2"/>
    <mergeCell ref="B4:G4"/>
    <mergeCell ref="Q4:R4"/>
    <mergeCell ref="A6:C6"/>
    <mergeCell ref="D6:N6"/>
    <mergeCell ref="O6:P6"/>
    <mergeCell ref="Q6:AA6"/>
    <mergeCell ref="A9:C9"/>
    <mergeCell ref="D9:AA9"/>
    <mergeCell ref="A10:C10"/>
    <mergeCell ref="D10:AA10"/>
    <mergeCell ref="A7:C7"/>
    <mergeCell ref="D7:N7"/>
    <mergeCell ref="O7:P7"/>
    <mergeCell ref="Q7:AA7"/>
    <mergeCell ref="A8:C8"/>
    <mergeCell ref="D8:F8"/>
    <mergeCell ref="A11:C12"/>
    <mergeCell ref="L11:O11"/>
    <mergeCell ref="X11:AA11"/>
    <mergeCell ref="L12:O12"/>
    <mergeCell ref="X12:AA12"/>
  </mergeCells>
  <phoneticPr fontId="2"/>
  <printOptions horizontalCentered="1"/>
  <pageMargins left="0.19685039370078741" right="0.19685039370078741" top="0.74803149606299213" bottom="0.74803149606299213" header="0.31496062992125984" footer="0.31496062992125984"/>
  <pageSetup paperSize="9" scale="8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E985-95BA-48F2-BBE7-649E2CB1CA9E}">
  <dimension ref="A1:W6"/>
  <sheetViews>
    <sheetView workbookViewId="0">
      <selection activeCell="A6" sqref="A6"/>
    </sheetView>
  </sheetViews>
  <sheetFormatPr defaultRowHeight="18.75"/>
  <cols>
    <col min="5" max="5" width="3.625" customWidth="1"/>
    <col min="6" max="6" width="1.875" bestFit="1" customWidth="1"/>
    <col min="7" max="7" width="3.625" customWidth="1"/>
    <col min="10" max="10" width="3.625" customWidth="1"/>
    <col min="11" max="11" width="1.875" bestFit="1" customWidth="1"/>
    <col min="12" max="12" width="3.625" customWidth="1"/>
    <col min="15" max="15" width="3.625" customWidth="1"/>
    <col min="16" max="16" width="1.875" bestFit="1" customWidth="1"/>
    <col min="17" max="17" width="3.625" customWidth="1"/>
    <col min="20" max="20" width="3.625" customWidth="1"/>
    <col min="21" max="21" width="1.875" bestFit="1" customWidth="1"/>
    <col min="22" max="22" width="3.625" customWidth="1"/>
  </cols>
  <sheetData>
    <row r="1" spans="1:23">
      <c r="A1" t="s">
        <v>77</v>
      </c>
    </row>
    <row r="2" spans="1:23">
      <c r="B2" s="24" t="s">
        <v>78</v>
      </c>
      <c r="C2" s="24" t="s">
        <v>79</v>
      </c>
      <c r="D2" s="145" t="s">
        <v>80</v>
      </c>
      <c r="E2" s="145"/>
      <c r="F2" s="145"/>
      <c r="G2" s="145"/>
      <c r="H2" s="145"/>
      <c r="I2" s="145" t="s">
        <v>82</v>
      </c>
      <c r="J2" s="145"/>
      <c r="K2" s="145"/>
      <c r="L2" s="145"/>
      <c r="M2" s="145"/>
      <c r="N2" s="145" t="s">
        <v>83</v>
      </c>
      <c r="O2" s="145"/>
      <c r="P2" s="145"/>
      <c r="Q2" s="145"/>
      <c r="R2" s="145"/>
      <c r="S2" s="145" t="s">
        <v>84</v>
      </c>
      <c r="T2" s="145"/>
      <c r="U2" s="145"/>
      <c r="V2" s="145"/>
      <c r="W2" s="145"/>
    </row>
    <row r="3" spans="1:23">
      <c r="B3" s="24" t="str">
        <f>報告書!D6</f>
        <v/>
      </c>
      <c r="C3" s="25">
        <f>報告書!Y18</f>
        <v>0</v>
      </c>
      <c r="D3" s="24" t="s">
        <v>81</v>
      </c>
      <c r="E3" s="24" t="str">
        <f>報告書!G11</f>
        <v/>
      </c>
      <c r="F3" s="26" t="s">
        <v>58</v>
      </c>
      <c r="G3" s="24" t="str">
        <f>報告書!I11</f>
        <v/>
      </c>
      <c r="H3" s="24" t="str">
        <f>報告書!L11</f>
        <v/>
      </c>
      <c r="I3" s="24" t="s">
        <v>81</v>
      </c>
      <c r="J3" s="24" t="str">
        <f>報告書!S11</f>
        <v/>
      </c>
      <c r="K3" s="26" t="s">
        <v>58</v>
      </c>
      <c r="L3" s="24" t="str">
        <f>報告書!U11</f>
        <v/>
      </c>
      <c r="M3" s="24" t="str">
        <f>報告書!X11</f>
        <v/>
      </c>
      <c r="N3" s="24" t="s">
        <v>81</v>
      </c>
      <c r="O3" s="24" t="str">
        <f>報告書!G12</f>
        <v/>
      </c>
      <c r="P3" s="26" t="s">
        <v>58</v>
      </c>
      <c r="Q3" s="24" t="str">
        <f>報告書!I12</f>
        <v/>
      </c>
      <c r="R3" s="24" t="str">
        <f>報告書!L12</f>
        <v/>
      </c>
      <c r="S3" s="24" t="s">
        <v>81</v>
      </c>
      <c r="T3" s="24" t="str">
        <f>報告書!S12</f>
        <v/>
      </c>
      <c r="U3" s="26" t="s">
        <v>58</v>
      </c>
      <c r="V3" s="24" t="str">
        <f>報告書!U12</f>
        <v/>
      </c>
      <c r="W3" s="24" t="str">
        <f>報告書!X12</f>
        <v/>
      </c>
    </row>
    <row r="6" spans="1:23">
      <c r="A6" t="s">
        <v>86</v>
      </c>
    </row>
  </sheetData>
  <mergeCells count="4">
    <mergeCell ref="D2:H2"/>
    <mergeCell ref="I2:M2"/>
    <mergeCell ref="N2:R2"/>
    <mergeCell ref="S2:W2"/>
  </mergeCells>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計画表記載例</vt:lpstr>
      <vt:lpstr>計画表</vt:lpstr>
      <vt:lpstr>報告書記載例</vt:lpstr>
      <vt:lpstr>報告書</vt:lpstr>
      <vt:lpstr>実績集計用（非表示）</vt:lpstr>
      <vt:lpstr>計画表!Print_Area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諏訪　賢慈</dc:creator>
  <cp:lastModifiedBy>森谷 篤</cp:lastModifiedBy>
  <cp:lastPrinted>2024-04-04T01:22:33Z</cp:lastPrinted>
  <dcterms:created xsi:type="dcterms:W3CDTF">2021-02-01T01:29:08Z</dcterms:created>
  <dcterms:modified xsi:type="dcterms:W3CDTF">2024-04-04T01:34:24Z</dcterms:modified>
</cp:coreProperties>
</file>